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31_03_21\Maximus\"/>
    </mc:Choice>
  </mc:AlternateContent>
  <bookViews>
    <workbookView xWindow="0" yWindow="0" windowWidth="19200" windowHeight="11490" activeTab="15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0">'1'!$A$1:$E$88</definedName>
    <definedName name="_xlnm.Print_Area" localSheetId="14">'10'!$A$1:$J$63</definedName>
    <definedName name="_xlnm.Print_Area" localSheetId="15">'11'!$B$1:$L$45</definedName>
    <definedName name="_xlnm.Print_Area" localSheetId="1">'2'!$A$1:$E$76</definedName>
    <definedName name="_xlnm.Print_Area" localSheetId="2">'3'!$A$1:$E$39</definedName>
    <definedName name="_xlnm.Print_Area" localSheetId="3">'4'!$A$1:$D$60</definedName>
    <definedName name="_xlnm.Print_Area" localSheetId="4">'5'!$A$1:$F$33</definedName>
    <definedName name="_xlnm.Print_Area" localSheetId="5">'6_0'!$A$1:$Q$61</definedName>
    <definedName name="_xlnm.Print_Area" localSheetId="6">'6_1'!$A$1:$M$36</definedName>
    <definedName name="_xlnm.Print_Area" localSheetId="7">'6_2'!$A$1:$N$40</definedName>
    <definedName name="_xlnm.Print_Area" localSheetId="8">'6_3'!$A$1:$L$25</definedName>
    <definedName name="_xlnm.Print_Area" localSheetId="9">'6_4'!$A$1:$G$20</definedName>
    <definedName name="_xlnm.Print_Area" localSheetId="11">'7'!$A$1:$G$34</definedName>
    <definedName name="_xlnm.Print_Area" localSheetId="12">'8'!$A$1:$H$28</definedName>
    <definedName name="_xlnm.Print_Area" localSheetId="13">'9'!$A$1:$F$64</definedName>
  </definedNames>
  <calcPr calcId="162913"/>
</workbook>
</file>

<file path=xl/calcChain.xml><?xml version="1.0" encoding="utf-8"?>
<calcChain xmlns="http://schemas.openxmlformats.org/spreadsheetml/2006/main">
  <c r="D76" i="1" l="1"/>
  <c r="C50" i="4" l="1"/>
  <c r="C23" i="4"/>
  <c r="C17" i="4"/>
  <c r="C35" i="4" s="1"/>
  <c r="G53" i="2"/>
  <c r="E26" i="5"/>
  <c r="E25" i="5"/>
  <c r="F79" i="1"/>
  <c r="C49" i="4" l="1"/>
  <c r="C51" i="4" s="1"/>
  <c r="C56" i="4" s="1"/>
  <c r="F56" i="4" s="1"/>
  <c r="E22" i="4" s="1"/>
  <c r="D27" i="3"/>
  <c r="F58" i="1"/>
  <c r="F66" i="1"/>
  <c r="D57" i="2"/>
  <c r="D51" i="2"/>
  <c r="D49" i="2"/>
  <c r="D43" i="2"/>
  <c r="D35" i="2"/>
  <c r="D23" i="2"/>
  <c r="D19" i="2"/>
  <c r="D14" i="2"/>
  <c r="G71" i="1"/>
  <c r="D63" i="2" l="1"/>
  <c r="D65" i="2" s="1"/>
  <c r="D32" i="1"/>
  <c r="D23" i="1"/>
  <c r="D17" i="1"/>
  <c r="D72" i="1" l="1"/>
  <c r="D70" i="1" s="1"/>
  <c r="D57" i="1" s="1"/>
  <c r="D67" i="2"/>
  <c r="D68" i="2" s="1"/>
  <c r="G67" i="2"/>
  <c r="D15" i="1"/>
  <c r="D56" i="1" s="1"/>
  <c r="A1" i="2"/>
  <c r="A1" i="14" s="1"/>
  <c r="A2" i="2"/>
  <c r="A2" i="14" s="1"/>
  <c r="A3" i="2"/>
  <c r="A4" i="2"/>
  <c r="A5" i="2"/>
  <c r="A5" i="14" s="1"/>
  <c r="A6" i="2"/>
  <c r="A6" i="14" s="1"/>
  <c r="A1" i="3"/>
  <c r="A2" i="3"/>
  <c r="A3" i="3"/>
  <c r="A4" i="3"/>
  <c r="A5" i="3"/>
  <c r="A6" i="3"/>
  <c r="A1" i="4"/>
  <c r="A2" i="4"/>
  <c r="A3" i="4"/>
  <c r="A4" i="4"/>
  <c r="A5" i="4"/>
  <c r="A6" i="4"/>
  <c r="B2" i="5"/>
  <c r="B3" i="5"/>
  <c r="B4" i="5"/>
  <c r="B5" i="5"/>
  <c r="B6" i="5"/>
  <c r="B7" i="5"/>
  <c r="A1" i="6"/>
  <c r="A2" i="6"/>
  <c r="A3" i="6"/>
  <c r="A4" i="6"/>
  <c r="A5" i="6"/>
  <c r="A6" i="6"/>
  <c r="R58" i="6"/>
  <c r="S58" i="6"/>
  <c r="A1" i="7"/>
  <c r="A2" i="7"/>
  <c r="A3" i="7"/>
  <c r="A4" i="7"/>
  <c r="A5" i="7"/>
  <c r="A6" i="7"/>
  <c r="A1" i="8"/>
  <c r="A2" i="8"/>
  <c r="A3" i="8"/>
  <c r="A4" i="8"/>
  <c r="A5" i="8"/>
  <c r="A6" i="8"/>
  <c r="A1" i="9"/>
  <c r="A2" i="9"/>
  <c r="A3" i="9"/>
  <c r="A4" i="9"/>
  <c r="A5" i="9"/>
  <c r="A6" i="9"/>
  <c r="A1" i="10"/>
  <c r="A2" i="10"/>
  <c r="A3" i="10"/>
  <c r="A4" i="10"/>
  <c r="A5" i="10"/>
  <c r="A6" i="10"/>
  <c r="A1" i="11"/>
  <c r="A2" i="11"/>
  <c r="A3" i="11"/>
  <c r="A4" i="11"/>
  <c r="A5" i="11"/>
  <c r="A6" i="11"/>
  <c r="B1" i="12"/>
  <c r="B2" i="12"/>
  <c r="B3" i="12"/>
  <c r="B4" i="12"/>
  <c r="B5" i="12"/>
  <c r="B6" i="12"/>
  <c r="D24" i="12"/>
  <c r="E24" i="12"/>
  <c r="A1" i="13"/>
  <c r="A2" i="13"/>
  <c r="A3" i="13"/>
  <c r="A4" i="13"/>
  <c r="A5" i="13"/>
  <c r="A6" i="13"/>
  <c r="A3" i="14"/>
  <c r="A4" i="14"/>
  <c r="A1" i="15"/>
  <c r="A3" i="15"/>
  <c r="A4" i="15"/>
  <c r="B3" i="16"/>
  <c r="B4" i="16"/>
  <c r="H37" i="16"/>
  <c r="B1" i="16" l="1"/>
  <c r="A2" i="15"/>
  <c r="B6" i="16"/>
  <c r="A6" i="15"/>
  <c r="B2" i="16"/>
  <c r="B5" i="16"/>
  <c r="A5" i="15"/>
</calcChain>
</file>

<file path=xl/comments1.xml><?xml version="1.0" encoding="utf-8"?>
<comments xmlns="http://schemas.openxmlformats.org/spreadsheetml/2006/main">
  <authors>
    <author>Bojan BLAGOJEVIC</author>
  </authors>
  <commentList>
    <comment ref="D25" authorId="0" shapeId="0">
      <text>
        <r>
          <rPr>
            <b/>
            <sz val="9"/>
            <color indexed="81"/>
            <rFont val="Tahoma"/>
            <family val="2"/>
            <charset val="238"/>
          </rPr>
          <t>Bojan BLAGOJEVIC:</t>
        </r>
        <r>
          <rPr>
            <sz val="9"/>
            <color indexed="81"/>
            <rFont val="Tahoma"/>
            <family val="2"/>
            <charset val="238"/>
          </rPr>
          <t xml:space="preserve">
629 KM prebačeno sa AOP 014</t>
        </r>
      </text>
    </comment>
  </commentList>
</comments>
</file>

<file path=xl/comments2.xml><?xml version="1.0" encoding="utf-8"?>
<comments xmlns="http://schemas.openxmlformats.org/spreadsheetml/2006/main">
  <authors>
    <author>Bojan BLAGOJEVIC</author>
  </authors>
  <commentList>
    <comment ref="D21" authorId="0" shapeId="0">
      <text>
        <r>
          <rPr>
            <b/>
            <sz val="9"/>
            <color indexed="81"/>
            <rFont val="Tahoma"/>
            <family val="2"/>
            <charset val="238"/>
          </rPr>
          <t>Bojan BLAGOJEVIC:</t>
        </r>
        <r>
          <rPr>
            <sz val="9"/>
            <color indexed="81"/>
            <rFont val="Tahoma"/>
            <family val="2"/>
            <charset val="238"/>
          </rPr>
          <t xml:space="preserve">
spot je prebačen sa AOP 208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  <charset val="238"/>
          </rPr>
          <t>Bojan BLAGOJEVIC:</t>
        </r>
        <r>
          <rPr>
            <sz val="9"/>
            <color indexed="81"/>
            <rFont val="Tahoma"/>
            <family val="2"/>
            <charset val="238"/>
          </rPr>
          <t xml:space="preserve">
prebačeno sa AOP 222</t>
        </r>
      </text>
    </comment>
  </commentList>
</comments>
</file>

<file path=xl/sharedStrings.xml><?xml version="1.0" encoding="utf-8"?>
<sst xmlns="http://schemas.openxmlformats.org/spreadsheetml/2006/main" count="1151" uniqueCount="852">
  <si>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</si>
  <si>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</si>
  <si>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</si>
  <si>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</si>
  <si>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STANJA INVESTICIONOG FONDA</t>
  </si>
  <si>
    <t>(Izvjestaj o finansijskom polozaju)</t>
  </si>
  <si>
    <t>na dan 31.03.2021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</si>
  <si>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</si>
  <si>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</si>
  <si>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</si>
  <si>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</si>
  <si>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</si>
  <si>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</si>
  <si>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</si>
  <si>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</si>
  <si>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</si>
  <si>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</si>
  <si>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</si>
  <si>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</si>
  <si>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</si>
  <si>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</si>
  <si>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</si>
  <si>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</si>
  <si>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</si>
  <si>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</si>
  <si>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</si>
  <si>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</si>
  <si>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</si>
  <si>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</si>
  <si>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</si>
  <si>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</si>
  <si>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</si>
  <si>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</si>
  <si>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</si>
  <si>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</si>
  <si>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</si>
  <si>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</si>
  <si>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</si>
  <si>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</si>
  <si>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</si>
  <si>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</si>
  <si>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</si>
  <si>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</si>
  <si>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</si>
  <si>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</si>
  <si>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</si>
  <si>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</si>
  <si>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</si>
  <si>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</si>
  <si>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</si>
  <si>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</si>
  <si>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</si>
  <si>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</si>
  <si>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</si>
  <si>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</si>
  <si>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</si>
  <si>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</si>
  <si>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</si>
  <si>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</si>
  <si>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</si>
  <si>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</si>
  <si>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</si>
  <si>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</si>
  <si>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</si>
  <si>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</si>
  <si>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</si>
  <si>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</si>
  <si>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</si>
  <si>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</si>
  <si>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</si>
  <si>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</si>
  <si>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</si>
  <si>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</si>
  <si>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</si>
  <si>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</si>
  <si>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</si>
  <si>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</si>
  <si>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</si>
  <si>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</si>
  <si>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</si>
  <si>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</si>
  <si>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</si>
  <si>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</si>
  <si>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</si>
  <si>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</si>
  <si>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</si>
  <si>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</si>
  <si>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</si>
  <si>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</si>
  <si>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</si>
  <si>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</si>
  <si>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</si>
  <si>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</si>
  <si>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</si>
  <si>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</si>
  <si>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</si>
  <si>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</si>
  <si>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</si>
  <si>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</si>
  <si>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</si>
  <si>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</si>
  <si>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</si>
  <si>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</si>
  <si>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</si>
  <si>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</si>
  <si>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</si>
  <si>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</si>
  <si>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</si>
  <si>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</si>
  <si>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</si>
  <si>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</si>
  <si>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</si>
  <si>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</si>
  <si>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</si>
  <si>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</si>
  <si>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</si>
  <si>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</si>
  <si>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</si>
  <si>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</si>
  <si>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</si>
  <si>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</si>
  <si>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</si>
  <si>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</si>
  <si>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</si>
  <si>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</si>
  <si>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</si>
  <si>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</si>
  <si>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</si>
  <si>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</si>
  <si>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</si>
  <si>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</si>
  <si>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</si>
  <si>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</si>
  <si>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</si>
  <si>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</si>
  <si>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</si>
  <si>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</si>
  <si>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</si>
  <si>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</si>
  <si>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</si>
  <si>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</si>
  <si>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</si>
  <si>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</si>
  <si>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</si>
  <si>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</si>
  <si>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</si>
  <si>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</si>
  <si>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</si>
  <si>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</si>
  <si>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</si>
  <si>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</si>
  <si>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</si>
  <si>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</si>
  <si>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</si>
  <si>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</si>
  <si>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</si>
  <si>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</si>
  <si>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</si>
  <si>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</si>
  <si>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</si>
  <si>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</si>
  <si>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</si>
  <si>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</si>
  <si>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</si>
  <si>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>Dana, 05.04.2021</t>
  </si>
  <si>
    <t>Bojan Blagojević</t>
  </si>
  <si>
    <t>Nenad Tomović  Goran Klincov</t>
  </si>
  <si>
    <t>BILANS USPJEHA INVESTICONOG FONDA</t>
  </si>
  <si>
    <t>(Izvjestaj o ukupnom rezultatu u periodu)</t>
  </si>
  <si>
    <t xml:space="preserve">od 01.01. do 31.03.2021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</si>
  <si>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</si>
  <si>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</si>
  <si>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</si>
  <si>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</si>
  <si>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</si>
  <si>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</si>
  <si>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</si>
  <si>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</si>
  <si>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</si>
  <si>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</si>
  <si>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</si>
  <si>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</si>
  <si>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</si>
  <si>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</si>
  <si>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</si>
  <si>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</si>
  <si>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</si>
  <si>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</si>
  <si>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</si>
  <si>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</si>
  <si>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</si>
  <si>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</si>
  <si>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</si>
  <si>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</si>
  <si>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</si>
  <si>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</si>
  <si>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</si>
  <si>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</si>
  <si>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</si>
  <si>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</si>
  <si>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</si>
  <si>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</si>
  <si>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</si>
  <si>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</si>
  <si>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</si>
  <si>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</si>
  <si>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</si>
  <si>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</si>
  <si>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</si>
  <si>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</si>
  <si>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</si>
  <si>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</si>
  <si>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</si>
  <si>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</si>
  <si>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</si>
  <si>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</si>
  <si>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</si>
  <si>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</si>
  <si>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</si>
  <si>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</si>
  <si>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</si>
  <si>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</si>
  <si>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</si>
  <si>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</si>
  <si>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</si>
  <si>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</si>
  <si>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</si>
  <si>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</si>
  <si>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</si>
  <si>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</si>
  <si>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>Dana,05.04.2021</t>
  </si>
  <si>
    <t xml:space="preserve">IZVJEŠTAJ O PROMJENAMA NETO IMOVINE INVESTICIONOG FONDA </t>
  </si>
  <si>
    <t>za period  01.01. - 31.03.2021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</si>
  <si>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</si>
  <si>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</si>
  <si>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</si>
  <si>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</si>
  <si>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</si>
  <si>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</si>
  <si>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</si>
  <si>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</si>
  <si>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</si>
  <si>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</si>
  <si>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</si>
  <si>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</si>
  <si>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</si>
  <si>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</si>
  <si>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</si>
  <si>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</si>
  <si>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</si>
  <si>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</si>
  <si>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</si>
  <si>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</si>
  <si>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</si>
  <si>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</si>
  <si>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</si>
  <si>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</si>
  <si>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</si>
  <si>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</si>
  <si>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</si>
  <si>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</si>
  <si>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</si>
  <si>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</si>
  <si>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</si>
  <si>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</si>
  <si>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</si>
  <si>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</si>
  <si>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</si>
  <si>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</si>
  <si>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</si>
  <si>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</si>
  <si>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</si>
  <si>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</si>
  <si>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</si>
  <si>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</si>
  <si>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</si>
  <si>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</si>
  <si>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</si>
  <si>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</si>
  <si>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</si>
  <si>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31.03.2021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</si>
  <si>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</si>
  <si>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</si>
  <si>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</si>
  <si>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</si>
  <si>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</si>
  <si>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</si>
  <si>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</si>
  <si>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</si>
  <si>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</si>
  <si>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</si>
  <si>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</si>
  <si>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</si>
  <si>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</si>
  <si>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</si>
  <si>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</si>
  <si>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</si>
  <si>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</si>
  <si>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</si>
  <si>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</si>
  <si>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</si>
  <si>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</si>
  <si>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</si>
  <si>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</si>
  <si>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</si>
  <si>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</si>
  <si>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</si>
  <si>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</si>
  <si>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</si>
  <si>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</si>
  <si>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</si>
  <si>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</si>
  <si>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</si>
  <si>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</si>
  <si>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</si>
  <si>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</si>
  <si>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</si>
  <si>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</si>
  <si>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</si>
  <si>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</si>
  <si>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</si>
  <si>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</si>
  <si>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</si>
  <si>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</si>
  <si>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</si>
  <si>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01.01.-31.03.2021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</si>
  <si>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</si>
  <si>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</si>
  <si>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</si>
  <si>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</si>
  <si>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</si>
  <si>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</si>
  <si>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</si>
  <si>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</si>
  <si>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</si>
  <si>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</si>
  <si>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</si>
  <si>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</si>
  <si>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</si>
  <si>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</si>
  <si>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</si>
  <si>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</si>
  <si>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</si>
  <si>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</si>
  <si>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</si>
  <si>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</si>
  <si>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</si>
  <si>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</si>
  <si>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Dana05.04.2021</t>
  </si>
  <si>
    <t>IZVJEŠTAJ O STRUKTURI ULAGANJA INVESTICIONOG FONDA</t>
  </si>
  <si>
    <t>na dan 31.03.2021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</si>
  <si>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</si>
  <si>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</si>
  <si>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</si>
  <si>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</si>
  <si>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</si>
  <si>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</si>
  <si>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</si>
  <si>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</si>
  <si>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</si>
  <si>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</si>
  <si>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</si>
  <si>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</si>
  <si>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</si>
  <si>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</si>
  <si>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</si>
  <si>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</si>
  <si>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</si>
  <si>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</si>
  <si>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</si>
  <si>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</si>
  <si>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</si>
  <si>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</si>
  <si>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</si>
  <si>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</si>
  <si>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</si>
  <si>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</si>
  <si>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</si>
  <si>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</si>
  <si>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Čistoća a.d. Banja Luka</t>
  </si>
  <si>
    <t>B</t>
  </si>
  <si>
    <t>CIST-R-A</t>
  </si>
  <si>
    <t>Duvan a.d. Bijeljina</t>
  </si>
  <si>
    <t>DUVN-R-A</t>
  </si>
  <si>
    <t>Elektrokrajina a.d. Banja Luka</t>
  </si>
  <si>
    <t>EKBL-R-A</t>
  </si>
  <si>
    <t>Elektro - Bijeljina a.d. Bijeljina</t>
  </si>
  <si>
    <t>ELBJ-R-A</t>
  </si>
  <si>
    <t>Elektro Doboj a.d. Doboj</t>
  </si>
  <si>
    <t>ELDO-R-A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</si>
  <si>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</si>
  <si>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</si>
  <si>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</si>
  <si>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</si>
  <si>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</si>
  <si>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</si>
  <si>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Palas a.d. Banja Luka</t>
  </si>
  <si>
    <t>HPAL-R-A</t>
  </si>
  <si>
    <t>ASA Banka d.d. Sarajevo</t>
  </si>
  <si>
    <t>IKBZRK2</t>
  </si>
  <si>
    <t>Matex a.d. Banja Luka</t>
  </si>
  <si>
    <t>MATE-R-A</t>
  </si>
  <si>
    <t>Pošte Srpske a.d. Banja Luka</t>
  </si>
  <si>
    <t>POST-R-A</t>
  </si>
  <si>
    <t>Poslovna zona a.d. Banja Luka</t>
  </si>
  <si>
    <t>PZBL-R-A</t>
  </si>
  <si>
    <t>RiTE Gacko a.d. Gacko</t>
  </si>
  <si>
    <t>RITE-R-A</t>
  </si>
  <si>
    <t>RiTE Ugljevik a.d. Ugljevik</t>
  </si>
  <si>
    <t>RTEU-R-A</t>
  </si>
  <si>
    <t>Saničani a.d. Prijedor</t>
  </si>
  <si>
    <t>SNCN-R-A</t>
  </si>
  <si>
    <t>Sarajevska pivara d.d. Sarajevo</t>
  </si>
  <si>
    <t>SRPVRK1</t>
  </si>
  <si>
    <t>Telekom Srpske a.d. Banja Luka</t>
  </si>
  <si>
    <t>TLKM-R-A</t>
  </si>
  <si>
    <t>Vodovod a.d. Banja Luka</t>
  </si>
  <si>
    <t>VDBL-R-A</t>
  </si>
  <si>
    <t>Veleprehrana a.d. Banja Luka</t>
  </si>
  <si>
    <t>VLPH-R-A</t>
  </si>
  <si>
    <t>Veletrgovina a.d. Gradiška</t>
  </si>
  <si>
    <t>VLTG-R-A</t>
  </si>
  <si>
    <t>Žitopromet d.d. Brčko</t>
  </si>
  <si>
    <t>ZTR9-R-B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</si>
  <si>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</si>
  <si>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</si>
  <si>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</si>
  <si>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</si>
  <si>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</si>
  <si>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</si>
  <si>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</si>
  <si>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</si>
  <si>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</si>
  <si>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</si>
  <si>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</si>
  <si>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</si>
  <si>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</si>
  <si>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</si>
  <si>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</si>
  <si>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</si>
  <si>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</si>
  <si>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</si>
  <si>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</si>
  <si>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</si>
  <si>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</si>
  <si>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</si>
  <si>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</si>
  <si>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</si>
  <si>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</si>
  <si>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</si>
  <si>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</si>
  <si>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</si>
  <si>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</si>
  <si>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</si>
  <si>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</si>
  <si>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</si>
  <si>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</si>
  <si>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</si>
  <si>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</si>
  <si>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</si>
  <si>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</si>
  <si>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</si>
  <si>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</si>
  <si>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Alibaba Group Holding Limited</t>
  </si>
  <si>
    <t>BABA</t>
  </si>
  <si>
    <t>International Business Machines Corporation</t>
  </si>
  <si>
    <t>IBM</t>
  </si>
  <si>
    <t>Metalac a.d. Gornji Milanovac</t>
  </si>
  <si>
    <t>MTLC</t>
  </si>
  <si>
    <t>Valamar Riviera d.d. Porec</t>
  </si>
  <si>
    <t>RIVP</t>
  </si>
  <si>
    <t>Crnogorski telekom a.d. Podgorica</t>
  </si>
  <si>
    <t>TECG</t>
  </si>
  <si>
    <t>Zavarovalnica Triglav d.d. Ljubljana</t>
  </si>
  <si>
    <t>ZVTG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</si>
  <si>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</si>
  <si>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</si>
  <si>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</si>
  <si>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</si>
  <si>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</si>
  <si>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</si>
  <si>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</si>
  <si>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</si>
  <si>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</si>
  <si>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</si>
  <si>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</si>
  <si>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</si>
  <si>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</si>
  <si>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</si>
  <si>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</si>
  <si>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</si>
  <si>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</si>
  <si>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</si>
  <si>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</si>
  <si>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</si>
  <si>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</si>
  <si>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</si>
  <si>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</si>
  <si>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</si>
  <si>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</si>
  <si>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</si>
  <si>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</si>
  <si>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</si>
  <si>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</si>
  <si>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</si>
  <si>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</si>
  <si>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</si>
  <si>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</si>
  <si>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</si>
  <si>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</si>
  <si>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</si>
  <si>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</si>
  <si>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</si>
  <si>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</si>
  <si>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</si>
  <si>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</si>
  <si>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</si>
  <si>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</si>
  <si>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</si>
  <si>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</si>
  <si>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</si>
  <si>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</si>
  <si>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</si>
  <si>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</si>
  <si>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</si>
  <si>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</si>
  <si>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</si>
  <si>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</si>
  <si>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RSRS-O-B</t>
  </si>
  <si>
    <t>RSRS-O-C</t>
  </si>
  <si>
    <t>RSRS-O-G</t>
  </si>
  <si>
    <t>RSRS-O-H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</si>
  <si>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</si>
  <si>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</si>
  <si>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</si>
  <si>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</si>
  <si>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</si>
  <si>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</si>
  <si>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</si>
  <si>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</si>
  <si>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</si>
  <si>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</si>
  <si>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</si>
  <si>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</si>
  <si>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</si>
  <si>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</si>
  <si>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</si>
  <si>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</si>
  <si>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</si>
  <si>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</si>
  <si>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</si>
  <si>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</si>
  <si>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</si>
  <si>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</si>
  <si>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</si>
  <si>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</si>
  <si>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</si>
  <si>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</si>
  <si>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</si>
  <si>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</si>
  <si>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</si>
  <si>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</si>
  <si>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</si>
  <si>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</si>
  <si>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</si>
  <si>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</si>
  <si>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</si>
  <si>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</si>
  <si>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</si>
  <si>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</si>
  <si>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</si>
  <si>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</si>
  <si>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</si>
  <si>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</si>
  <si>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</si>
  <si>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</si>
  <si>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</si>
  <si>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</si>
  <si>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</si>
  <si>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</si>
  <si>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</si>
  <si>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</si>
  <si>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</si>
  <si>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</si>
  <si>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</si>
  <si>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</si>
  <si>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</si>
  <si>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</si>
  <si>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</si>
  <si>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</si>
  <si>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</si>
  <si>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</si>
  <si>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</si>
  <si>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</si>
  <si>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</si>
  <si>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</si>
  <si>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</si>
  <si>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</si>
  <si>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</si>
  <si>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</si>
  <si>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</si>
  <si>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</si>
  <si>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</si>
  <si>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</si>
  <si>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</si>
  <si>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</si>
  <si>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</si>
  <si>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</si>
  <si>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</si>
  <si>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</si>
  <si>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</si>
  <si>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</si>
  <si>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</si>
  <si>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</si>
  <si>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</si>
  <si>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</si>
  <si>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</si>
  <si>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</si>
  <si>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</si>
  <si>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</si>
  <si>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</si>
  <si>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</si>
  <si>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</si>
  <si>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</si>
  <si>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</si>
  <si>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</si>
  <si>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</si>
  <si>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</si>
  <si>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</si>
  <si>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</si>
  <si>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</si>
  <si>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</si>
  <si>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</si>
  <si>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</si>
  <si>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</si>
  <si>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</si>
  <si>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</si>
  <si>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</si>
  <si>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</si>
  <si>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</si>
  <si>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</si>
  <si>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</si>
  <si>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</si>
  <si>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</si>
  <si>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</si>
  <si>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</si>
  <si>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</si>
  <si>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</si>
  <si>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</si>
  <si>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</si>
  <si>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</si>
  <si>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</si>
  <si>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</si>
  <si>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</si>
  <si>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</si>
  <si>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</si>
  <si>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</si>
  <si>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</si>
  <si>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</si>
  <si>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</si>
  <si>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</si>
  <si>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</si>
  <si>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</si>
  <si>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</si>
  <si>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</si>
  <si>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</si>
  <si>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</si>
  <si>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</si>
  <si>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</si>
  <si>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</si>
  <si>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</si>
  <si>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</si>
  <si>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</si>
  <si>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</si>
  <si>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</si>
  <si>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</si>
  <si>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</si>
  <si>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</si>
  <si>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</si>
  <si>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</si>
  <si>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</si>
  <si>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</si>
  <si>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</si>
  <si>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</si>
  <si>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</si>
  <si>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</si>
  <si>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</si>
  <si>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</si>
  <si>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</si>
  <si>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</si>
  <si>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</si>
  <si>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</si>
  <si>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</si>
  <si>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</si>
  <si>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</si>
  <si>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</si>
  <si>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</si>
  <si>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Raiffeisen bank d.d. BiH Sarajevo</t>
  </si>
  <si>
    <t>RAIFF FLEXI 370002570/2019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</si>
  <si>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</si>
  <si>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</si>
  <si>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</si>
  <si>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</si>
  <si>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</si>
  <si>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</si>
  <si>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</si>
  <si>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</si>
  <si>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</si>
  <si>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na dan 31.03.2021.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</si>
  <si>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</si>
  <si>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</si>
  <si>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</si>
  <si>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</si>
  <si>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</si>
  <si>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</si>
  <si>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</si>
  <si>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</si>
  <si>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</si>
  <si>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</si>
  <si>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</si>
  <si>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</si>
  <si>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31.03.2021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</si>
  <si>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</si>
  <si>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</si>
  <si>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</si>
  <si>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</si>
  <si>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</si>
  <si>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</si>
  <si>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</si>
  <si>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</si>
  <si>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31.03.2021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</si>
  <si>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</si>
  <si>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</si>
  <si>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</si>
  <si>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</si>
  <si>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</si>
  <si>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</si>
  <si>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</si>
  <si>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01.01 - 31.03.2021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</si>
  <si>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</si>
  <si>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</si>
  <si>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</si>
  <si>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</si>
  <si>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</si>
  <si>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</si>
  <si>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</si>
  <si>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BVRU-R-A</t>
  </si>
  <si>
    <t>2. Prioritetne akcije</t>
  </si>
  <si>
    <t>3. Akcije investicionih fondova</t>
  </si>
  <si>
    <t>KRKG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</si>
  <si>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</si>
  <si>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</si>
  <si>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</si>
  <si>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</si>
  <si>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</si>
  <si>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</si>
  <si>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</si>
  <si>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</si>
  <si>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</si>
  <si>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</si>
  <si>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</si>
  <si>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</si>
  <si>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</si>
  <si>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</si>
  <si>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</si>
  <si>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</si>
  <si>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</si>
  <si>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</si>
  <si>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</si>
  <si>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</si>
  <si>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</si>
  <si>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</si>
  <si>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Dana 05.04.2021</t>
  </si>
  <si>
    <t>IZVJEŠTAJ O NEREALIZOVANIM DOBICIMA (GUBICIMA)</t>
  </si>
  <si>
    <t>INVESTICIONOG FONDA  za period 01.01.- 31.03.2021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</si>
  <si>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</si>
  <si>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</si>
  <si>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</si>
  <si>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</si>
  <si>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</si>
  <si>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</si>
  <si>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</si>
  <si>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</si>
  <si>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</si>
  <si>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ASA Banka d.d. Sarajevo / IKBZRK2</t>
  </si>
  <si>
    <t>Sarajevska pivara d.d. Sarajevo / SRPVRK1</t>
  </si>
  <si>
    <t>Čistoća a.d. Banja Luka / CIST-R-A</t>
  </si>
  <si>
    <t>Duvan a.d. Bijeljina / DUVN-R-A</t>
  </si>
  <si>
    <t>Elektrokrajina a.d. Banja Luka / EKBL-R-A</t>
  </si>
  <si>
    <t>Elektro - Bijeljina a.d. Bijeljina / ELBJ-R-A</t>
  </si>
  <si>
    <t>Elektro Doboj a.d. Doboj / ELDO-R-A</t>
  </si>
  <si>
    <t>Hidroelektrane na Drini a.d. Višegrad / HEDR-R-A</t>
  </si>
  <si>
    <t>Hidroelektrane na Vrbasu a.d. Mrkonjić Grad / HELV-R-A</t>
  </si>
  <si>
    <t>Hidroelektrane na Trebišnjici a.d. Trebinje / HETR-R-A</t>
  </si>
  <si>
    <t>Palas a.d. Banja Luka / HPAL-R-A</t>
  </si>
  <si>
    <t>Matex a.d. Banja Luka / MATE-R-A</t>
  </si>
  <si>
    <t>Pošte Srpske a.d. Banja Luka / POST-R-A</t>
  </si>
  <si>
    <t>Poslovna zona a.d. Banja Luka / PZBL-R-A</t>
  </si>
  <si>
    <t>RiTE Gacko a.d. Gacko / RITE-R-A</t>
  </si>
  <si>
    <t>RiTE Ugljevik a.d. Ugljevik / RTEU-R-A</t>
  </si>
  <si>
    <t>Saničani a.d. Prijedor / SNCN-R-A</t>
  </si>
  <si>
    <t>Telekom Srpske a.d. Banja Luka / TLKM-R-A</t>
  </si>
  <si>
    <t>Vodovod a.d. Banja Luka / VDBL-R-A</t>
  </si>
  <si>
    <t>Veleprehrana a.d. Banja Luka / VLPH-R-A</t>
  </si>
  <si>
    <t>Veletrgovina a.d. Gradiška / VLTG-R-A</t>
  </si>
  <si>
    <t>Žitopromet d.d. Brčko / ZTR9-R-B</t>
  </si>
  <si>
    <t>Valamar Riviera d.d. Porec / RIVP</t>
  </si>
  <si>
    <t>Crnogorski telekom a.d. Podgorica / TECG</t>
  </si>
  <si>
    <t>Metalac a.d. Gornji Milanovac / MTLC</t>
  </si>
  <si>
    <t>Zavarovalnica Triglav d.d. Ljubljana / ZVTG</t>
  </si>
  <si>
    <t>Alibaba Group Holding Limited / BABA</t>
  </si>
  <si>
    <t>International Business Machines Corporation / IBM</t>
  </si>
  <si>
    <t xml:space="preserve">Redovne akcije </t>
  </si>
  <si>
    <t>Prioritetne akcije</t>
  </si>
  <si>
    <t>Akcije ZIF</t>
  </si>
  <si>
    <t>Republika Srpska - izmirenje ratne štete 2 / RSRS-O-B</t>
  </si>
  <si>
    <t>Republika Srpska - izmirenje ratne štete 3 / RSRS-O-C</t>
  </si>
  <si>
    <t>Republika Srpska - izmirenje ratne štete 7 / RSRS-O-G</t>
  </si>
  <si>
    <t>Republika Srpska - izmirenje ratne štete 8 / RSRS-O-H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</si>
  <si>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</si>
  <si>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</si>
  <si>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</si>
  <si>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</si>
  <si>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</si>
  <si>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Na dan 31.03.2021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</si>
  <si>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</si>
  <si>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</si>
  <si>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</si>
  <si>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</si>
  <si>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</si>
  <si>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</si>
  <si>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31.03.2021.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</si>
  <si>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</si>
  <si>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</si>
  <si>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</si>
  <si>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</si>
  <si>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</si>
  <si>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</si>
  <si>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</si>
  <si>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</si>
  <si>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</si>
  <si>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</si>
  <si>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</si>
  <si>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01.01.-31.03.2021.</t>
  </si>
  <si>
    <t>Prezime i ime povezanog lica</t>
  </si>
  <si>
    <t>Iznos isplate</t>
  </si>
  <si>
    <t>Svrha isplate</t>
  </si>
  <si>
    <t>Kristal Invest ad Banja Luka</t>
  </si>
  <si>
    <t>UPRAVLJAČKA NAKNADA</t>
  </si>
  <si>
    <t>Naziv investicionog fonda: OMIF Maximus fund</t>
  </si>
  <si>
    <t>JIB zatvorenog investicionog fonda:</t>
  </si>
  <si>
    <t>Nenad Tomović         Goran Klincov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</si>
</sst>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</numFmts>
  <fonts count="11" x14ac:knownFonts="1">
    <font>
      <sz val="10"/>
      <color indexed="8"/>
      <name val="Arial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7" xfId="0" applyNumberFormat="1" applyFont="1" applyFill="1" applyBorder="1" applyAlignment="1" applyProtection="1">
      <alignment horizontal="left" wrapText="1"/>
    </xf>
    <xf numFmtId="3" fontId="1" fillId="2" borderId="0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wrapText="1"/>
    </xf>
    <xf numFmtId="0" fontId="1" fillId="2" borderId="2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167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right" vertical="center" wrapText="1"/>
    </xf>
    <xf numFmtId="167" fontId="1" fillId="2" borderId="0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170" fontId="1" fillId="2" borderId="0" xfId="0" applyNumberFormat="1" applyFont="1" applyFill="1" applyBorder="1" applyAlignment="1" applyProtection="1"/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165" fontId="1" fillId="2" borderId="0" xfId="0" applyNumberFormat="1" applyFont="1" applyFill="1" applyBorder="1" applyAlignment="1" applyProtection="1"/>
    <xf numFmtId="0" fontId="7" fillId="2" borderId="0" xfId="0" applyNumberFormat="1" applyFont="1" applyFill="1" applyBorder="1" applyAlignment="1" applyProtection="1"/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/>
    </xf>
    <xf numFmtId="3" fontId="7" fillId="2" borderId="1" xfId="0" applyNumberFormat="1" applyFont="1" applyFill="1" applyBorder="1" applyAlignment="1" applyProtection="1"/>
    <xf numFmtId="3" fontId="8" fillId="2" borderId="1" xfId="0" applyNumberFormat="1" applyFont="1" applyFill="1" applyBorder="1" applyAlignment="1" applyProtection="1"/>
    <xf numFmtId="165" fontId="7" fillId="2" borderId="1" xfId="0" applyNumberFormat="1" applyFont="1" applyFill="1" applyBorder="1" applyAlignment="1" applyProtection="1"/>
    <xf numFmtId="0" fontId="7" fillId="2" borderId="0" xfId="0" applyNumberFormat="1" applyFont="1" applyFill="1" applyBorder="1" applyAlignment="1" applyProtection="1">
      <alignment horizontal="center"/>
    </xf>
    <xf numFmtId="3" fontId="7" fillId="2" borderId="1" xfId="0" applyNumberFormat="1" applyFont="1" applyFill="1" applyBorder="1" applyAlignment="1" applyProtection="1">
      <alignment horizontal="right"/>
    </xf>
    <xf numFmtId="3" fontId="7" fillId="2" borderId="1" xfId="0" applyNumberFormat="1" applyFont="1" applyFill="1" applyBorder="1" applyAlignment="1" applyProtection="1">
      <alignment horizontal="right" wrapText="1"/>
    </xf>
    <xf numFmtId="165" fontId="7" fillId="2" borderId="1" xfId="0" applyNumberFormat="1" applyFont="1" applyFill="1" applyBorder="1" applyAlignment="1" applyProtection="1">
      <alignment horizontal="right" wrapText="1"/>
    </xf>
    <xf numFmtId="0" fontId="7" fillId="2" borderId="0" xfId="0" applyNumberFormat="1" applyFont="1" applyFill="1" applyBorder="1" applyAlignment="1" applyProtection="1">
      <alignment horizontal="center" wrapText="1"/>
    </xf>
    <xf numFmtId="0" fontId="7" fillId="2" borderId="0" xfId="0" applyNumberFormat="1" applyFont="1" applyFill="1" applyBorder="1" applyAlignment="1" applyProtection="1">
      <alignment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3" fontId="7" fillId="2" borderId="3" xfId="0" applyNumberFormat="1" applyFont="1" applyFill="1" applyBorder="1" applyAlignment="1" applyProtection="1"/>
    <xf numFmtId="0" fontId="9" fillId="2" borderId="0" xfId="0" applyNumberFormat="1" applyFont="1" applyFill="1" applyBorder="1" applyAlignment="1" applyProtection="1"/>
    <xf numFmtId="3" fontId="7" fillId="2" borderId="0" xfId="0" applyNumberFormat="1" applyFont="1" applyFill="1" applyBorder="1" applyAlignment="1" applyProtection="1"/>
    <xf numFmtId="0" fontId="8" fillId="2" borderId="0" xfId="0" applyNumberFormat="1" applyFont="1" applyFill="1" applyBorder="1" applyAlignment="1" applyProtection="1">
      <alignment horizontal="center"/>
    </xf>
    <xf numFmtId="0" fontId="8" fillId="2" borderId="0" xfId="0" applyNumberFormat="1" applyFont="1" applyFill="1" applyBorder="1" applyAlignment="1" applyProtection="1"/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/>
    </xf>
    <xf numFmtId="3" fontId="8" fillId="2" borderId="1" xfId="0" applyNumberFormat="1" applyFont="1" applyFill="1" applyBorder="1" applyAlignment="1" applyProtection="1">
      <alignment horizontal="right"/>
    </xf>
    <xf numFmtId="3" fontId="8" fillId="2" borderId="0" xfId="0" applyNumberFormat="1" applyFont="1" applyFill="1" applyBorder="1" applyAlignment="1" applyProtection="1"/>
    <xf numFmtId="0" fontId="8" fillId="2" borderId="0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/>
    <xf numFmtId="0" fontId="7" fillId="2" borderId="1" xfId="0" applyNumberFormat="1" applyFont="1" applyFill="1" applyBorder="1" applyAlignment="1" applyProtection="1">
      <alignment horizontal="center" vertical="top" wrapText="1"/>
    </xf>
    <xf numFmtId="3" fontId="7" fillId="2" borderId="1" xfId="0" applyNumberFormat="1" applyFont="1" applyFill="1" applyBorder="1" applyAlignment="1" applyProtection="1">
      <alignment horizontal="right" vertical="top" wrapText="1"/>
    </xf>
    <xf numFmtId="3" fontId="7" fillId="2" borderId="1" xfId="0" applyNumberFormat="1" applyFont="1" applyFill="1" applyBorder="1" applyAlignment="1" applyProtection="1">
      <alignment horizontal="right" vertical="center" wrapText="1"/>
    </xf>
    <xf numFmtId="165" fontId="7" fillId="2" borderId="1" xfId="0" applyNumberFormat="1" applyFont="1" applyFill="1" applyBorder="1" applyAlignment="1" applyProtection="1">
      <alignment horizontal="right" vertical="center" wrapText="1"/>
    </xf>
    <xf numFmtId="165" fontId="7" fillId="2" borderId="1" xfId="0" applyNumberFormat="1" applyFont="1" applyFill="1" applyBorder="1" applyAlignment="1" applyProtection="1">
      <alignment horizontal="right"/>
    </xf>
    <xf numFmtId="164" fontId="7" fillId="2" borderId="0" xfId="0" applyNumberFormat="1" applyFont="1" applyFill="1" applyBorder="1" applyAlignment="1" applyProtection="1">
      <alignment horizontal="right"/>
    </xf>
    <xf numFmtId="164" fontId="10" fillId="2" borderId="0" xfId="0" applyNumberFormat="1" applyFont="1" applyFill="1" applyBorder="1" applyAlignment="1" applyProtection="1">
      <alignment horizontal="right"/>
    </xf>
    <xf numFmtId="164" fontId="7" fillId="2" borderId="1" xfId="0" applyNumberFormat="1" applyFont="1" applyFill="1" applyBorder="1" applyAlignment="1" applyProtection="1">
      <alignment horizontal="right" vertical="center" wrapText="1"/>
    </xf>
    <xf numFmtId="167" fontId="7" fillId="2" borderId="0" xfId="0" applyNumberFormat="1" applyFont="1" applyFill="1" applyBorder="1" applyAlignment="1" applyProtection="1">
      <alignment horizontal="right" wrapText="1"/>
    </xf>
    <xf numFmtId="164" fontId="7" fillId="2" borderId="0" xfId="0" applyNumberFormat="1" applyFont="1" applyFill="1" applyBorder="1" applyAlignment="1" applyProtection="1">
      <alignment horizontal="right" vertical="top"/>
    </xf>
    <xf numFmtId="0" fontId="7" fillId="2" borderId="0" xfId="0" applyNumberFormat="1" applyFont="1" applyFill="1" applyBorder="1" applyAlignment="1" applyProtection="1">
      <alignment vertical="center"/>
    </xf>
    <xf numFmtId="0" fontId="7" fillId="2" borderId="0" xfId="0" applyNumberFormat="1" applyFont="1" applyFill="1" applyBorder="1" applyAlignment="1" applyProtection="1">
      <alignment horizontal="right" vertical="center" wrapText="1"/>
    </xf>
    <xf numFmtId="4" fontId="7" fillId="2" borderId="1" xfId="0" applyNumberFormat="1" applyFont="1" applyFill="1" applyBorder="1" applyAlignment="1" applyProtection="1">
      <alignment horizontal="right" vertical="center" wrapText="1"/>
    </xf>
    <xf numFmtId="170" fontId="7" fillId="2" borderId="0" xfId="0" applyNumberFormat="1" applyFont="1" applyFill="1" applyBorder="1" applyAlignment="1" applyProtection="1">
      <alignment horizontal="right"/>
    </xf>
    <xf numFmtId="4" fontId="7" fillId="2" borderId="1" xfId="0" applyNumberFormat="1" applyFont="1" applyFill="1" applyBorder="1" applyAlignment="1" applyProtection="1">
      <alignment horizontal="right" wrapText="1"/>
    </xf>
    <xf numFmtId="3" fontId="7" fillId="2" borderId="0" xfId="0" applyNumberFormat="1" applyFont="1" applyFill="1" applyBorder="1" applyAlignment="1" applyProtection="1">
      <alignment horizontal="center"/>
    </xf>
    <xf numFmtId="3" fontId="7" fillId="2" borderId="1" xfId="0" applyNumberFormat="1" applyFont="1" applyFill="1" applyBorder="1" applyAlignment="1" applyProtection="1">
      <alignment horizontal="center" vertical="center" wrapText="1"/>
    </xf>
    <xf numFmtId="3" fontId="7" fillId="2" borderId="1" xfId="0" applyNumberFormat="1" applyFont="1" applyFill="1" applyBorder="1" applyAlignment="1" applyProtection="1">
      <alignment horizontal="center" vertical="top" wrapText="1"/>
    </xf>
    <xf numFmtId="164" fontId="7" fillId="2" borderId="3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Border="1" applyAlignment="1" applyProtection="1">
      <alignment horizontal="left"/>
    </xf>
    <xf numFmtId="0" fontId="7" fillId="2" borderId="0" xfId="0" applyNumberFormat="1" applyFont="1" applyFill="1" applyBorder="1" applyAlignment="1" applyProtection="1">
      <alignment horizontal="center" wrapText="1"/>
    </xf>
    <xf numFmtId="0" fontId="7" fillId="2" borderId="2" xfId="0" applyNumberFormat="1" applyFont="1" applyFill="1" applyBorder="1" applyAlignment="1" applyProtection="1">
      <alignment horizontal="center" wrapText="1"/>
    </xf>
    <xf numFmtId="0" fontId="7" fillId="2" borderId="2" xfId="0" applyNumberFormat="1" applyFont="1" applyFill="1" applyBorder="1" applyAlignment="1" applyProtection="1">
      <alignment horizontal="center"/>
    </xf>
    <xf numFmtId="0" fontId="7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8" fillId="2" borderId="4" xfId="0" applyNumberFormat="1" applyFont="1" applyFill="1" applyBorder="1" applyAlignment="1" applyProtection="1">
      <alignment horizontal="center"/>
    </xf>
    <xf numFmtId="0" fontId="8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164" fontId="7" fillId="2" borderId="3" xfId="0" applyNumberFormat="1" applyFont="1" applyFill="1" applyBorder="1" applyAlignment="1" applyProtection="1">
      <alignment horizontal="center" vertical="center" wrapText="1"/>
    </xf>
    <xf numFmtId="164" fontId="7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textRotation="90" wrapText="1"/>
    </xf>
    <xf numFmtId="0" fontId="7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0" fontId="8" fillId="2" borderId="2" xfId="0" applyNumberFormat="1" applyFont="1" applyFill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A64" zoomScaleNormal="100" zoomScaleSheetLayoutView="100" workbookViewId="0">
      <selection activeCell="H26" sqref="H26"/>
    </sheetView>
  </sheetViews>
  <sheetFormatPr defaultColWidth="8" defaultRowHeight="12.75" customHeight="1" x14ac:dyDescent="0.2"/>
  <cols>
    <col min="1" max="1" width="17.85546875" style="1" customWidth="1"/>
    <col min="2" max="2" width="53.85546875" style="2" customWidth="1"/>
    <col min="3" max="3" width="5.85546875" style="1" customWidth="1"/>
    <col min="4" max="5" width="15.28515625" style="123" customWidth="1"/>
    <col min="6" max="6" width="10.85546875" style="2" bestFit="1" customWidth="1"/>
    <col min="7" max="256" width="9.140625" style="2" customWidth="1"/>
  </cols>
  <sheetData>
    <row r="1" spans="1:5" x14ac:dyDescent="0.2">
      <c r="A1" s="2" t="s">
        <v>849</v>
      </c>
    </row>
    <row r="2" spans="1:5" x14ac:dyDescent="0.2">
      <c r="A2" s="2" t="s">
        <v>0</v>
      </c>
    </row>
    <row r="3" spans="1:5" x14ac:dyDescent="0.2">
      <c r="A3" s="2" t="s">
        <v>1</v>
      </c>
    </row>
    <row r="4" spans="1:5" x14ac:dyDescent="0.2">
      <c r="A4" s="2" t="s">
        <v>2</v>
      </c>
    </row>
    <row r="5" spans="1:5" x14ac:dyDescent="0.2">
      <c r="A5" s="2" t="s">
        <v>3</v>
      </c>
    </row>
    <row r="6" spans="1:5" x14ac:dyDescent="0.2">
      <c r="A6" s="2" t="s">
        <v>850</v>
      </c>
    </row>
    <row r="7" spans="1:5" x14ac:dyDescent="0.2">
      <c r="A7" s="2"/>
    </row>
    <row r="8" spans="1:5" x14ac:dyDescent="0.2">
      <c r="A8" s="2"/>
      <c r="B8" s="3" t="s">
        <v>4</v>
      </c>
    </row>
    <row r="9" spans="1:5" x14ac:dyDescent="0.2">
      <c r="A9" s="2"/>
      <c r="B9" s="3" t="s">
        <v>5</v>
      </c>
    </row>
    <row r="10" spans="1:5" x14ac:dyDescent="0.2">
      <c r="B10" s="1" t="s">
        <v>6</v>
      </c>
    </row>
    <row r="12" spans="1:5" x14ac:dyDescent="0.2">
      <c r="D12" s="123" t="s">
        <v>7</v>
      </c>
    </row>
    <row r="13" spans="1:5" ht="39.75" customHeight="1" x14ac:dyDescent="0.2">
      <c r="A13" s="4" t="s">
        <v>8</v>
      </c>
      <c r="B13" s="4" t="s">
        <v>9</v>
      </c>
      <c r="C13" s="4" t="s">
        <v>10</v>
      </c>
      <c r="D13" s="124" t="s">
        <v>11</v>
      </c>
      <c r="E13" s="124" t="s">
        <v>12</v>
      </c>
    </row>
    <row r="14" spans="1:5" x14ac:dyDescent="0.2">
      <c r="A14" s="5">
        <v>1</v>
      </c>
      <c r="B14" s="5">
        <v>2</v>
      </c>
      <c r="C14" s="5">
        <v>3</v>
      </c>
      <c r="D14" s="125">
        <v>4</v>
      </c>
      <c r="E14" s="125">
        <v>5</v>
      </c>
    </row>
    <row r="15" spans="1:5" x14ac:dyDescent="0.2">
      <c r="A15" s="5"/>
      <c r="B15" s="6" t="s">
        <v>13</v>
      </c>
      <c r="C15" s="5" t="s">
        <v>14</v>
      </c>
      <c r="D15" s="126">
        <f>D16+D17+D23</f>
        <v>14554072</v>
      </c>
      <c r="E15" s="126">
        <v>14061136</v>
      </c>
    </row>
    <row r="16" spans="1:5" x14ac:dyDescent="0.2">
      <c r="A16" s="5" t="s">
        <v>15</v>
      </c>
      <c r="B16" s="6" t="s">
        <v>16</v>
      </c>
      <c r="C16" s="5" t="s">
        <v>17</v>
      </c>
      <c r="D16" s="126">
        <v>3202370</v>
      </c>
      <c r="E16" s="126">
        <v>404583</v>
      </c>
    </row>
    <row r="17" spans="1:5" x14ac:dyDescent="0.2">
      <c r="A17" s="5"/>
      <c r="B17" s="6" t="s">
        <v>18</v>
      </c>
      <c r="C17" s="5" t="s">
        <v>19</v>
      </c>
      <c r="D17" s="126">
        <f>D18+D19+D21</f>
        <v>11339917</v>
      </c>
      <c r="E17" s="126">
        <v>13581224</v>
      </c>
    </row>
    <row r="18" spans="1:5" x14ac:dyDescent="0.2">
      <c r="A18" s="5" t="s">
        <v>20</v>
      </c>
      <c r="B18" s="6" t="s">
        <v>21</v>
      </c>
      <c r="C18" s="5" t="s">
        <v>22</v>
      </c>
      <c r="D18" s="126">
        <v>7188165</v>
      </c>
      <c r="E18" s="126">
        <v>10035400</v>
      </c>
    </row>
    <row r="19" spans="1:5" x14ac:dyDescent="0.2">
      <c r="A19" s="5" t="s">
        <v>23</v>
      </c>
      <c r="B19" s="6" t="s">
        <v>24</v>
      </c>
      <c r="C19" s="7" t="s">
        <v>25</v>
      </c>
      <c r="D19" s="126">
        <v>1534580</v>
      </c>
      <c r="E19" s="126">
        <v>1531880</v>
      </c>
    </row>
    <row r="20" spans="1:5" x14ac:dyDescent="0.2">
      <c r="A20" s="5" t="s">
        <v>26</v>
      </c>
      <c r="B20" s="6" t="s">
        <v>27</v>
      </c>
      <c r="C20" s="7" t="s">
        <v>28</v>
      </c>
      <c r="D20" s="126">
        <v>0</v>
      </c>
      <c r="E20" s="126">
        <v>0</v>
      </c>
    </row>
    <row r="21" spans="1:5" x14ac:dyDescent="0.2">
      <c r="A21" s="5" t="s">
        <v>29</v>
      </c>
      <c r="B21" s="6" t="s">
        <v>30</v>
      </c>
      <c r="C21" s="7" t="s">
        <v>31</v>
      </c>
      <c r="D21" s="126">
        <v>2617172</v>
      </c>
      <c r="E21" s="126">
        <v>2013944</v>
      </c>
    </row>
    <row r="22" spans="1:5" x14ac:dyDescent="0.2">
      <c r="A22" s="5">
        <v>240</v>
      </c>
      <c r="B22" s="6" t="s">
        <v>32</v>
      </c>
      <c r="C22" s="7" t="s">
        <v>33</v>
      </c>
      <c r="D22" s="126">
        <v>0</v>
      </c>
      <c r="E22" s="126">
        <v>0</v>
      </c>
    </row>
    <row r="23" spans="1:5" x14ac:dyDescent="0.2">
      <c r="A23" s="5"/>
      <c r="B23" s="6" t="s">
        <v>34</v>
      </c>
      <c r="C23" s="7" t="s">
        <v>35</v>
      </c>
      <c r="D23" s="126">
        <f>D25+D29</f>
        <v>11785</v>
      </c>
      <c r="E23" s="126">
        <v>75329</v>
      </c>
    </row>
    <row r="24" spans="1:5" x14ac:dyDescent="0.2">
      <c r="A24" s="5">
        <v>300</v>
      </c>
      <c r="B24" s="6" t="s">
        <v>36</v>
      </c>
      <c r="C24" s="7" t="s">
        <v>37</v>
      </c>
      <c r="D24" s="126">
        <v>0</v>
      </c>
      <c r="E24" s="126">
        <v>0</v>
      </c>
    </row>
    <row r="25" spans="1:5" x14ac:dyDescent="0.2">
      <c r="A25" s="5">
        <v>301</v>
      </c>
      <c r="B25" s="6" t="s">
        <v>38</v>
      </c>
      <c r="C25" s="7" t="s">
        <v>39</v>
      </c>
      <c r="D25" s="126">
        <v>11150</v>
      </c>
      <c r="E25" s="126">
        <v>5210</v>
      </c>
    </row>
    <row r="26" spans="1:5" x14ac:dyDescent="0.2">
      <c r="A26" s="5">
        <v>302</v>
      </c>
      <c r="B26" s="6" t="s">
        <v>40</v>
      </c>
      <c r="C26" s="7" t="s">
        <v>41</v>
      </c>
      <c r="D26" s="126">
        <v>0</v>
      </c>
      <c r="E26" s="126">
        <v>69517</v>
      </c>
    </row>
    <row r="27" spans="1:5" x14ac:dyDescent="0.2">
      <c r="A27" s="5">
        <v>303</v>
      </c>
      <c r="B27" s="6" t="s">
        <v>42</v>
      </c>
      <c r="C27" s="7" t="s">
        <v>43</v>
      </c>
      <c r="D27" s="126">
        <v>0</v>
      </c>
      <c r="E27" s="126">
        <v>0</v>
      </c>
    </row>
    <row r="28" spans="1:5" x14ac:dyDescent="0.2">
      <c r="A28" s="5">
        <v>309</v>
      </c>
      <c r="B28" s="6" t="s">
        <v>44</v>
      </c>
      <c r="C28" s="7" t="s">
        <v>45</v>
      </c>
      <c r="D28" s="126">
        <v>0</v>
      </c>
      <c r="E28" s="126">
        <v>0</v>
      </c>
    </row>
    <row r="29" spans="1:5" x14ac:dyDescent="0.2">
      <c r="A29" s="5" t="s">
        <v>46</v>
      </c>
      <c r="B29" s="6" t="s">
        <v>47</v>
      </c>
      <c r="C29" s="7" t="s">
        <v>48</v>
      </c>
      <c r="D29" s="126">
        <v>635</v>
      </c>
      <c r="E29" s="126">
        <v>602</v>
      </c>
    </row>
    <row r="30" spans="1:5" x14ac:dyDescent="0.2">
      <c r="A30" s="5">
        <v>320</v>
      </c>
      <c r="B30" s="6" t="s">
        <v>49</v>
      </c>
      <c r="C30" s="7" t="s">
        <v>50</v>
      </c>
      <c r="D30" s="126">
        <v>0</v>
      </c>
      <c r="E30" s="126">
        <v>0</v>
      </c>
    </row>
    <row r="31" spans="1:5" x14ac:dyDescent="0.2">
      <c r="A31" s="5">
        <v>33</v>
      </c>
      <c r="B31" s="6" t="s">
        <v>51</v>
      </c>
      <c r="C31" s="7" t="s">
        <v>52</v>
      </c>
      <c r="D31" s="126">
        <v>0</v>
      </c>
      <c r="E31" s="126">
        <v>0</v>
      </c>
    </row>
    <row r="32" spans="1:5" x14ac:dyDescent="0.2">
      <c r="A32" s="5"/>
      <c r="B32" s="6" t="s">
        <v>53</v>
      </c>
      <c r="C32" s="7" t="s">
        <v>54</v>
      </c>
      <c r="D32" s="126">
        <f>D33+D37+D43</f>
        <v>310559</v>
      </c>
      <c r="E32" s="126">
        <v>42865</v>
      </c>
    </row>
    <row r="33" spans="1:5" x14ac:dyDescent="0.2">
      <c r="A33" s="5">
        <v>40</v>
      </c>
      <c r="B33" s="6" t="s">
        <v>55</v>
      </c>
      <c r="C33" s="7" t="s">
        <v>56</v>
      </c>
      <c r="D33" s="126">
        <v>224260</v>
      </c>
      <c r="E33" s="126">
        <v>0</v>
      </c>
    </row>
    <row r="34" spans="1:5" x14ac:dyDescent="0.2">
      <c r="A34" s="5" t="s">
        <v>57</v>
      </c>
      <c r="B34" s="6" t="s">
        <v>58</v>
      </c>
      <c r="C34" s="7" t="s">
        <v>59</v>
      </c>
      <c r="D34" s="126">
        <v>224260</v>
      </c>
      <c r="E34" s="126">
        <v>0</v>
      </c>
    </row>
    <row r="35" spans="1:5" x14ac:dyDescent="0.2">
      <c r="A35" s="5">
        <v>402</v>
      </c>
      <c r="B35" s="6" t="s">
        <v>60</v>
      </c>
      <c r="C35" s="7" t="s">
        <v>61</v>
      </c>
      <c r="D35" s="126">
        <v>0</v>
      </c>
      <c r="E35" s="126">
        <v>0</v>
      </c>
    </row>
    <row r="36" spans="1:5" x14ac:dyDescent="0.2">
      <c r="A36" s="5">
        <v>403</v>
      </c>
      <c r="B36" s="6" t="s">
        <v>62</v>
      </c>
      <c r="C36" s="7" t="s">
        <v>63</v>
      </c>
      <c r="D36" s="126">
        <v>0</v>
      </c>
      <c r="E36" s="126">
        <v>0</v>
      </c>
    </row>
    <row r="37" spans="1:5" x14ac:dyDescent="0.2">
      <c r="A37" s="5">
        <v>41</v>
      </c>
      <c r="B37" s="6" t="s">
        <v>64</v>
      </c>
      <c r="C37" s="7" t="s">
        <v>65</v>
      </c>
      <c r="D37" s="126">
        <v>5136</v>
      </c>
      <c r="E37" s="126">
        <v>1410</v>
      </c>
    </row>
    <row r="38" spans="1:5" x14ac:dyDescent="0.2">
      <c r="A38" s="5">
        <v>410</v>
      </c>
      <c r="B38" s="6" t="s">
        <v>66</v>
      </c>
      <c r="C38" s="7" t="s">
        <v>67</v>
      </c>
      <c r="D38" s="126">
        <v>0</v>
      </c>
      <c r="E38" s="126">
        <v>0</v>
      </c>
    </row>
    <row r="39" spans="1:5" x14ac:dyDescent="0.2">
      <c r="A39" s="5">
        <v>413</v>
      </c>
      <c r="B39" s="6" t="s">
        <v>68</v>
      </c>
      <c r="C39" s="7" t="s">
        <v>69</v>
      </c>
      <c r="D39" s="126">
        <v>5136</v>
      </c>
      <c r="E39" s="126">
        <v>1410</v>
      </c>
    </row>
    <row r="40" spans="1:5" x14ac:dyDescent="0.2">
      <c r="A40" s="5">
        <v>414</v>
      </c>
      <c r="B40" s="6" t="s">
        <v>70</v>
      </c>
      <c r="C40" s="7" t="s">
        <v>71</v>
      </c>
      <c r="D40" s="126">
        <v>0</v>
      </c>
      <c r="E40" s="126">
        <v>0</v>
      </c>
    </row>
    <row r="41" spans="1:5" x14ac:dyDescent="0.2">
      <c r="A41" s="5">
        <v>415</v>
      </c>
      <c r="B41" s="6" t="s">
        <v>72</v>
      </c>
      <c r="C41" s="7" t="s">
        <v>73</v>
      </c>
      <c r="D41" s="126">
        <v>0</v>
      </c>
      <c r="E41" s="126">
        <v>0</v>
      </c>
    </row>
    <row r="42" spans="1:5" x14ac:dyDescent="0.2">
      <c r="A42" s="8" t="s">
        <v>74</v>
      </c>
      <c r="B42" s="9" t="s">
        <v>75</v>
      </c>
      <c r="C42" s="10" t="s">
        <v>76</v>
      </c>
      <c r="D42" s="126">
        <v>0</v>
      </c>
      <c r="E42" s="126">
        <v>0</v>
      </c>
    </row>
    <row r="43" spans="1:5" x14ac:dyDescent="0.2">
      <c r="A43" s="8">
        <v>42</v>
      </c>
      <c r="B43" s="6" t="s">
        <v>77</v>
      </c>
      <c r="C43" s="7" t="s">
        <v>78</v>
      </c>
      <c r="D43" s="126">
        <v>81163</v>
      </c>
      <c r="E43" s="126">
        <v>41455</v>
      </c>
    </row>
    <row r="44" spans="1:5" ht="27" customHeight="1" x14ac:dyDescent="0.2">
      <c r="A44" s="8" t="s">
        <v>79</v>
      </c>
      <c r="B44" s="6" t="s">
        <v>80</v>
      </c>
      <c r="C44" s="7" t="s">
        <v>81</v>
      </c>
      <c r="D44" s="126">
        <v>80977</v>
      </c>
      <c r="E44" s="126">
        <v>41404</v>
      </c>
    </row>
    <row r="45" spans="1:5" x14ac:dyDescent="0.2">
      <c r="A45" s="8">
        <v>422</v>
      </c>
      <c r="B45" s="6" t="s">
        <v>82</v>
      </c>
      <c r="C45" s="7" t="s">
        <v>83</v>
      </c>
      <c r="D45" s="126">
        <v>186</v>
      </c>
      <c r="E45" s="126">
        <v>51</v>
      </c>
    </row>
    <row r="46" spans="1:5" x14ac:dyDescent="0.2">
      <c r="A46" s="8">
        <v>43</v>
      </c>
      <c r="B46" s="6" t="s">
        <v>84</v>
      </c>
      <c r="C46" s="7" t="s">
        <v>85</v>
      </c>
      <c r="D46" s="126">
        <v>0</v>
      </c>
      <c r="E46" s="126">
        <v>0</v>
      </c>
    </row>
    <row r="47" spans="1:5" x14ac:dyDescent="0.2">
      <c r="A47" s="8">
        <v>430</v>
      </c>
      <c r="B47" s="6" t="s">
        <v>86</v>
      </c>
      <c r="C47" s="7" t="s">
        <v>87</v>
      </c>
      <c r="D47" s="126">
        <v>0</v>
      </c>
      <c r="E47" s="126">
        <v>0</v>
      </c>
    </row>
    <row r="48" spans="1:5" x14ac:dyDescent="0.2">
      <c r="A48" s="8" t="s">
        <v>88</v>
      </c>
      <c r="B48" s="6" t="s">
        <v>89</v>
      </c>
      <c r="C48" s="7" t="s">
        <v>90</v>
      </c>
      <c r="D48" s="126">
        <v>0</v>
      </c>
      <c r="E48" s="126">
        <v>0</v>
      </c>
    </row>
    <row r="49" spans="1:6" x14ac:dyDescent="0.2">
      <c r="A49" s="8">
        <v>44</v>
      </c>
      <c r="B49" s="6" t="s">
        <v>91</v>
      </c>
      <c r="C49" s="7" t="s">
        <v>92</v>
      </c>
      <c r="D49" s="126">
        <v>0</v>
      </c>
      <c r="E49" s="126">
        <v>0</v>
      </c>
    </row>
    <row r="50" spans="1:6" x14ac:dyDescent="0.2">
      <c r="A50" s="8" t="s">
        <v>93</v>
      </c>
      <c r="B50" s="6" t="s">
        <v>94</v>
      </c>
      <c r="C50" s="7" t="s">
        <v>95</v>
      </c>
      <c r="D50" s="126">
        <v>0</v>
      </c>
      <c r="E50" s="126">
        <v>0</v>
      </c>
    </row>
    <row r="51" spans="1:6" x14ac:dyDescent="0.2">
      <c r="A51" s="8">
        <v>449</v>
      </c>
      <c r="B51" s="6" t="s">
        <v>96</v>
      </c>
      <c r="C51" s="7" t="s">
        <v>97</v>
      </c>
      <c r="D51" s="126">
        <v>0</v>
      </c>
      <c r="E51" s="126">
        <v>0</v>
      </c>
    </row>
    <row r="52" spans="1:6" x14ac:dyDescent="0.2">
      <c r="A52" s="8">
        <v>450</v>
      </c>
      <c r="B52" s="6" t="s">
        <v>98</v>
      </c>
      <c r="C52" s="7" t="s">
        <v>99</v>
      </c>
      <c r="D52" s="126">
        <v>0</v>
      </c>
      <c r="E52" s="126">
        <v>0</v>
      </c>
    </row>
    <row r="53" spans="1:6" x14ac:dyDescent="0.2">
      <c r="A53" s="8">
        <v>460</v>
      </c>
      <c r="B53" s="6" t="s">
        <v>100</v>
      </c>
      <c r="C53" s="7" t="s">
        <v>101</v>
      </c>
      <c r="D53" s="126">
        <v>0</v>
      </c>
      <c r="E53" s="126">
        <v>0</v>
      </c>
    </row>
    <row r="54" spans="1:6" x14ac:dyDescent="0.2">
      <c r="A54" s="8">
        <v>47</v>
      </c>
      <c r="B54" s="6" t="s">
        <v>102</v>
      </c>
      <c r="C54" s="7" t="s">
        <v>103</v>
      </c>
      <c r="D54" s="126">
        <v>0</v>
      </c>
      <c r="E54" s="126">
        <v>0</v>
      </c>
    </row>
    <row r="55" spans="1:6" x14ac:dyDescent="0.2">
      <c r="A55" s="8">
        <v>48</v>
      </c>
      <c r="B55" s="6" t="s">
        <v>104</v>
      </c>
      <c r="C55" s="7" t="s">
        <v>105</v>
      </c>
      <c r="D55" s="126">
        <v>0</v>
      </c>
      <c r="E55" s="126">
        <v>0</v>
      </c>
    </row>
    <row r="56" spans="1:6" x14ac:dyDescent="0.2">
      <c r="A56" s="8"/>
      <c r="B56" s="6" t="s">
        <v>106</v>
      </c>
      <c r="C56" s="7" t="s">
        <v>107</v>
      </c>
      <c r="D56" s="126">
        <f>D15-D32</f>
        <v>14243513</v>
      </c>
      <c r="E56" s="126">
        <v>14018271</v>
      </c>
      <c r="F56" s="2">
        <v>14243513</v>
      </c>
    </row>
    <row r="57" spans="1:6" x14ac:dyDescent="0.2">
      <c r="A57" s="8"/>
      <c r="B57" s="6" t="s">
        <v>108</v>
      </c>
      <c r="C57" s="7" t="s">
        <v>109</v>
      </c>
      <c r="D57" s="126">
        <f>D58+D65+D70-D73+D76</f>
        <v>14243513</v>
      </c>
      <c r="E57" s="126">
        <v>14018271</v>
      </c>
    </row>
    <row r="58" spans="1:6" x14ac:dyDescent="0.2">
      <c r="A58" s="8">
        <v>51</v>
      </c>
      <c r="B58" s="6" t="s">
        <v>110</v>
      </c>
      <c r="C58" s="7" t="s">
        <v>111</v>
      </c>
      <c r="D58" s="126">
        <v>11833855</v>
      </c>
      <c r="E58" s="126">
        <v>11957296</v>
      </c>
      <c r="F58" s="30">
        <f>E58-D58</f>
        <v>123441</v>
      </c>
    </row>
    <row r="59" spans="1:6" x14ac:dyDescent="0.2">
      <c r="A59" s="8">
        <v>510</v>
      </c>
      <c r="B59" s="6" t="s">
        <v>112</v>
      </c>
      <c r="C59" s="7" t="s">
        <v>113</v>
      </c>
      <c r="D59" s="126">
        <v>0</v>
      </c>
      <c r="E59" s="126">
        <v>0</v>
      </c>
    </row>
    <row r="60" spans="1:6" x14ac:dyDescent="0.2">
      <c r="A60" s="8">
        <v>512</v>
      </c>
      <c r="B60" s="6" t="s">
        <v>114</v>
      </c>
      <c r="C60" s="7" t="s">
        <v>115</v>
      </c>
      <c r="D60" s="126">
        <v>11833855</v>
      </c>
      <c r="E60" s="126">
        <v>11957296</v>
      </c>
    </row>
    <row r="61" spans="1:6" x14ac:dyDescent="0.2">
      <c r="A61" s="8">
        <v>513</v>
      </c>
      <c r="B61" s="6" t="s">
        <v>116</v>
      </c>
      <c r="C61" s="7" t="s">
        <v>117</v>
      </c>
      <c r="D61" s="126">
        <v>0</v>
      </c>
      <c r="E61" s="126">
        <v>0</v>
      </c>
    </row>
    <row r="62" spans="1:6" x14ac:dyDescent="0.2">
      <c r="A62" s="8">
        <v>52</v>
      </c>
      <c r="B62" s="6" t="s">
        <v>118</v>
      </c>
      <c r="C62" s="7" t="s">
        <v>119</v>
      </c>
      <c r="D62" s="126">
        <v>0</v>
      </c>
      <c r="E62" s="126">
        <v>0</v>
      </c>
    </row>
    <row r="63" spans="1:6" x14ac:dyDescent="0.2">
      <c r="A63" s="8">
        <v>520</v>
      </c>
      <c r="B63" s="6" t="s">
        <v>120</v>
      </c>
      <c r="C63" s="7" t="s">
        <v>121</v>
      </c>
      <c r="D63" s="126">
        <v>0</v>
      </c>
      <c r="E63" s="126">
        <v>0</v>
      </c>
    </row>
    <row r="64" spans="1:6" x14ac:dyDescent="0.2">
      <c r="A64" s="8">
        <v>521</v>
      </c>
      <c r="B64" s="6" t="s">
        <v>122</v>
      </c>
      <c r="C64" s="7" t="s">
        <v>123</v>
      </c>
      <c r="D64" s="126">
        <v>0</v>
      </c>
      <c r="E64" s="126">
        <v>0</v>
      </c>
    </row>
    <row r="65" spans="1:7" x14ac:dyDescent="0.2">
      <c r="A65" s="8">
        <v>53</v>
      </c>
      <c r="B65" s="6" t="s">
        <v>124</v>
      </c>
      <c r="C65" s="7" t="s">
        <v>125</v>
      </c>
      <c r="D65" s="126">
        <v>137658</v>
      </c>
      <c r="E65" s="126">
        <v>151011</v>
      </c>
    </row>
    <row r="66" spans="1:7" ht="25.5" customHeight="1" x14ac:dyDescent="0.2">
      <c r="A66" s="8">
        <v>530</v>
      </c>
      <c r="B66" s="11" t="s">
        <v>126</v>
      </c>
      <c r="C66" s="7" t="s">
        <v>127</v>
      </c>
      <c r="D66" s="126">
        <v>137658</v>
      </c>
      <c r="E66" s="126">
        <v>151011</v>
      </c>
      <c r="F66" s="30">
        <f>E66-D66</f>
        <v>13353</v>
      </c>
    </row>
    <row r="67" spans="1:7" x14ac:dyDescent="0.2">
      <c r="A67" s="8">
        <v>531</v>
      </c>
      <c r="B67" s="11" t="s">
        <v>128</v>
      </c>
      <c r="C67" s="7" t="s">
        <v>129</v>
      </c>
      <c r="D67" s="126">
        <v>0</v>
      </c>
      <c r="E67" s="126">
        <v>0</v>
      </c>
    </row>
    <row r="68" spans="1:7" x14ac:dyDescent="0.2">
      <c r="A68" s="8">
        <v>532</v>
      </c>
      <c r="B68" s="11" t="s">
        <v>130</v>
      </c>
      <c r="C68" s="7" t="s">
        <v>131</v>
      </c>
      <c r="D68" s="126">
        <v>0</v>
      </c>
      <c r="E68" s="126">
        <v>0</v>
      </c>
    </row>
    <row r="69" spans="1:7" x14ac:dyDescent="0.2">
      <c r="A69" s="8">
        <v>54</v>
      </c>
      <c r="B69" s="11" t="s">
        <v>132</v>
      </c>
      <c r="C69" s="7" t="s">
        <v>133</v>
      </c>
      <c r="D69" s="126">
        <v>0</v>
      </c>
      <c r="E69" s="126">
        <v>0</v>
      </c>
    </row>
    <row r="70" spans="1:7" x14ac:dyDescent="0.2">
      <c r="A70" s="8">
        <v>55</v>
      </c>
      <c r="B70" s="11" t="s">
        <v>134</v>
      </c>
      <c r="C70" s="7" t="s">
        <v>135</v>
      </c>
      <c r="D70" s="126">
        <f>D71+D72</f>
        <v>2542101</v>
      </c>
      <c r="E70" s="126">
        <v>2320141</v>
      </c>
    </row>
    <row r="71" spans="1:7" x14ac:dyDescent="0.2">
      <c r="A71" s="8">
        <v>550</v>
      </c>
      <c r="B71" s="11" t="s">
        <v>136</v>
      </c>
      <c r="C71" s="7" t="s">
        <v>137</v>
      </c>
      <c r="D71" s="126">
        <v>2320141</v>
      </c>
      <c r="E71" s="126">
        <v>1855268</v>
      </c>
      <c r="G71" s="30">
        <f>D71-D74</f>
        <v>1909964</v>
      </c>
    </row>
    <row r="72" spans="1:7" x14ac:dyDescent="0.2">
      <c r="A72" s="8">
        <v>551</v>
      </c>
      <c r="B72" s="11" t="s">
        <v>138</v>
      </c>
      <c r="C72" s="7" t="s">
        <v>139</v>
      </c>
      <c r="D72" s="127">
        <f>'2'!D65</f>
        <v>221960</v>
      </c>
      <c r="E72" s="126">
        <v>464873</v>
      </c>
    </row>
    <row r="73" spans="1:7" x14ac:dyDescent="0.2">
      <c r="A73" s="8">
        <v>56</v>
      </c>
      <c r="B73" s="11" t="s">
        <v>140</v>
      </c>
      <c r="C73" s="7" t="s">
        <v>141</v>
      </c>
      <c r="D73" s="126">
        <v>410177</v>
      </c>
      <c r="E73" s="126">
        <v>410177</v>
      </c>
    </row>
    <row r="74" spans="1:7" x14ac:dyDescent="0.2">
      <c r="A74" s="8">
        <v>560</v>
      </c>
      <c r="B74" s="11" t="s">
        <v>142</v>
      </c>
      <c r="C74" s="7" t="s">
        <v>143</v>
      </c>
      <c r="D74" s="126">
        <v>410177</v>
      </c>
      <c r="E74" s="126">
        <v>410177</v>
      </c>
    </row>
    <row r="75" spans="1:7" x14ac:dyDescent="0.2">
      <c r="A75" s="8">
        <v>561</v>
      </c>
      <c r="B75" s="11" t="s">
        <v>144</v>
      </c>
      <c r="C75" s="7" t="s">
        <v>145</v>
      </c>
      <c r="D75" s="126">
        <v>0</v>
      </c>
      <c r="E75" s="126">
        <v>0</v>
      </c>
    </row>
    <row r="76" spans="1:7" x14ac:dyDescent="0.2">
      <c r="A76" s="8">
        <v>57</v>
      </c>
      <c r="B76" s="11" t="s">
        <v>146</v>
      </c>
      <c r="C76" s="7" t="s">
        <v>147</v>
      </c>
      <c r="D76" s="126">
        <f>D77-D78</f>
        <v>140076</v>
      </c>
      <c r="E76" s="126">
        <v>0</v>
      </c>
    </row>
    <row r="77" spans="1:7" ht="25.5" customHeight="1" x14ac:dyDescent="0.2">
      <c r="A77" s="5">
        <v>570</v>
      </c>
      <c r="B77" s="11" t="s">
        <v>148</v>
      </c>
      <c r="C77" s="7" t="s">
        <v>149</v>
      </c>
      <c r="D77" s="126">
        <v>801859</v>
      </c>
      <c r="E77" s="126">
        <v>0</v>
      </c>
    </row>
    <row r="78" spans="1:7" ht="25.5" customHeight="1" x14ac:dyDescent="0.2">
      <c r="A78" s="5">
        <v>571</v>
      </c>
      <c r="B78" s="11" t="s">
        <v>150</v>
      </c>
      <c r="C78" s="7" t="s">
        <v>151</v>
      </c>
      <c r="D78" s="126">
        <v>661783</v>
      </c>
      <c r="E78" s="126">
        <v>0</v>
      </c>
    </row>
    <row r="79" spans="1:7" x14ac:dyDescent="0.2">
      <c r="A79" s="6"/>
      <c r="B79" s="11" t="s">
        <v>152</v>
      </c>
      <c r="C79" s="7" t="s">
        <v>153</v>
      </c>
      <c r="D79" s="128">
        <v>2901157</v>
      </c>
      <c r="E79" s="128">
        <v>2926359</v>
      </c>
      <c r="F79" s="122">
        <f>E79-D79</f>
        <v>25202</v>
      </c>
    </row>
    <row r="80" spans="1:7" x14ac:dyDescent="0.2">
      <c r="A80" s="6"/>
      <c r="B80" s="11" t="s">
        <v>154</v>
      </c>
      <c r="C80" s="7" t="s">
        <v>155</v>
      </c>
      <c r="D80" s="128">
        <v>4.9096000000000002</v>
      </c>
      <c r="E80" s="128">
        <v>4.7903000000000002</v>
      </c>
    </row>
    <row r="81" spans="1:5" ht="27" customHeight="1" x14ac:dyDescent="0.2">
      <c r="A81" s="6"/>
      <c r="B81" s="11" t="s">
        <v>156</v>
      </c>
      <c r="C81" s="7" t="s">
        <v>157</v>
      </c>
      <c r="D81" s="126">
        <v>0</v>
      </c>
      <c r="E81" s="126">
        <v>0</v>
      </c>
    </row>
    <row r="82" spans="1:5" x14ac:dyDescent="0.2">
      <c r="A82" s="6"/>
      <c r="B82" s="11" t="s">
        <v>158</v>
      </c>
      <c r="C82" s="7" t="s">
        <v>159</v>
      </c>
      <c r="D82" s="126">
        <v>0</v>
      </c>
      <c r="E82" s="126">
        <v>0</v>
      </c>
    </row>
    <row r="83" spans="1:5" x14ac:dyDescent="0.2">
      <c r="B83" s="1"/>
      <c r="D83" s="129"/>
      <c r="E83" s="129"/>
    </row>
    <row r="84" spans="1:5" x14ac:dyDescent="0.2">
      <c r="C84" s="2"/>
    </row>
    <row r="85" spans="1:5" ht="42" customHeight="1" x14ac:dyDescent="0.2">
      <c r="A85" s="13" t="s">
        <v>160</v>
      </c>
      <c r="B85" s="14" t="s">
        <v>161</v>
      </c>
      <c r="C85" s="2" t="s">
        <v>162</v>
      </c>
      <c r="D85" s="169" t="s">
        <v>163</v>
      </c>
      <c r="E85" s="169"/>
    </row>
    <row r="86" spans="1:5" ht="33" customHeight="1" x14ac:dyDescent="0.2">
      <c r="A86" s="13" t="s">
        <v>164</v>
      </c>
      <c r="B86" s="16" t="s">
        <v>165</v>
      </c>
      <c r="C86" s="2"/>
      <c r="D86" s="170" t="s">
        <v>166</v>
      </c>
      <c r="E86" s="170"/>
    </row>
  </sheetData>
  <mergeCells count="2">
    <mergeCell ref="D85:E85"/>
    <mergeCell ref="D86:E86"/>
  </mergeCells>
  <pageMargins left="0.74803149606299213" right="0.74803149606299213" top="0.98425196850393704" bottom="0.98425196850393704" header="0.51181102362204722" footer="0.51181102362204722"/>
  <pageSetup scale="52"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20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OMIF Maximus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</v>
      </c>
    </row>
    <row r="9" spans="1:7" x14ac:dyDescent="0.2">
      <c r="A9" s="178" t="s">
        <v>349</v>
      </c>
      <c r="B9" s="178"/>
      <c r="C9" s="178"/>
      <c r="D9" s="178"/>
      <c r="E9" s="178"/>
      <c r="F9" s="178"/>
      <c r="G9" s="178"/>
    </row>
    <row r="10" spans="1:7" x14ac:dyDescent="0.2">
      <c r="A10" s="178" t="s">
        <v>708</v>
      </c>
      <c r="B10" s="178"/>
      <c r="C10" s="178"/>
      <c r="D10" s="178"/>
      <c r="E10" s="178"/>
      <c r="F10" s="178"/>
      <c r="G10" s="178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3" t="s">
        <v>709</v>
      </c>
    </row>
    <row r="13" spans="1:7" x14ac:dyDescent="0.2">
      <c r="A13" s="13"/>
    </row>
    <row r="14" spans="1:7" s="18" customFormat="1" ht="38.25" customHeight="1" x14ac:dyDescent="0.2">
      <c r="A14" s="4" t="s">
        <v>9</v>
      </c>
      <c r="B14" s="4" t="s">
        <v>710</v>
      </c>
      <c r="C14" s="4" t="s">
        <v>711</v>
      </c>
      <c r="D14" s="4" t="s">
        <v>712</v>
      </c>
      <c r="E14" s="4" t="s">
        <v>713</v>
      </c>
      <c r="F14" s="4" t="s">
        <v>714</v>
      </c>
    </row>
    <row r="15" spans="1:7" x14ac:dyDescent="0.2">
      <c r="A15" s="91"/>
      <c r="B15" s="92"/>
      <c r="C15" s="92"/>
      <c r="D15" s="92"/>
      <c r="E15" s="12"/>
      <c r="F15" s="12"/>
    </row>
    <row r="16" spans="1:7" x14ac:dyDescent="0.2">
      <c r="A16" s="13"/>
    </row>
    <row r="17" spans="1:7" ht="37.5" customHeight="1" x14ac:dyDescent="0.2">
      <c r="A17" s="85" t="s">
        <v>160</v>
      </c>
      <c r="B17" s="85" t="s">
        <v>229</v>
      </c>
      <c r="D17" s="85" t="s">
        <v>162</v>
      </c>
      <c r="E17" s="206" t="s">
        <v>163</v>
      </c>
      <c r="F17" s="206"/>
      <c r="G17" s="206"/>
    </row>
    <row r="18" spans="1:7" ht="33" customHeight="1" x14ac:dyDescent="0.2">
      <c r="A18" s="85" t="s">
        <v>230</v>
      </c>
      <c r="B18" s="86" t="s">
        <v>165</v>
      </c>
      <c r="E18" s="205" t="s">
        <v>166</v>
      </c>
      <c r="F18" s="205"/>
      <c r="G18" s="205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78"/>
      <c r="D25" s="178"/>
      <c r="E25" s="178"/>
    </row>
    <row r="26" spans="1:7" x14ac:dyDescent="0.2">
      <c r="C26" s="178"/>
      <c r="D26" s="178"/>
      <c r="E26" s="178"/>
    </row>
    <row r="27" spans="1:7" x14ac:dyDescent="0.2">
      <c r="C27" s="178"/>
      <c r="D27" s="178"/>
      <c r="E27" s="178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/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OMIF Maximus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</v>
      </c>
    </row>
    <row r="9" spans="1:7" x14ac:dyDescent="0.2">
      <c r="A9" s="178" t="s">
        <v>349</v>
      </c>
      <c r="B9" s="178"/>
      <c r="C9" s="178"/>
      <c r="D9" s="178"/>
      <c r="E9" s="178"/>
      <c r="F9" s="178"/>
      <c r="G9" s="178"/>
    </row>
    <row r="10" spans="1:7" x14ac:dyDescent="0.2">
      <c r="A10" s="178" t="s">
        <v>6</v>
      </c>
      <c r="B10" s="178"/>
      <c r="C10" s="178"/>
      <c r="D10" s="178"/>
      <c r="E10" s="178"/>
      <c r="F10" s="178"/>
      <c r="G10" s="178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3" t="s">
        <v>715</v>
      </c>
    </row>
    <row r="13" spans="1:7" x14ac:dyDescent="0.2">
      <c r="A13" s="13"/>
    </row>
    <row r="14" spans="1:7" s="18" customFormat="1" ht="38.25" customHeight="1" x14ac:dyDescent="0.2">
      <c r="A14" s="4" t="s">
        <v>9</v>
      </c>
      <c r="B14" s="4" t="s">
        <v>716</v>
      </c>
      <c r="C14" s="4" t="s">
        <v>710</v>
      </c>
      <c r="D14" s="4" t="s">
        <v>717</v>
      </c>
      <c r="E14" s="4" t="s">
        <v>718</v>
      </c>
      <c r="F14" s="4" t="s">
        <v>719</v>
      </c>
    </row>
    <row r="15" spans="1:7" x14ac:dyDescent="0.2">
      <c r="A15" s="91"/>
      <c r="B15" s="6"/>
      <c r="C15" s="92"/>
      <c r="D15" s="92"/>
      <c r="E15" s="12"/>
      <c r="F15" s="92"/>
    </row>
    <row r="16" spans="1:7" x14ac:dyDescent="0.2">
      <c r="A16" s="13"/>
    </row>
    <row r="17" spans="1:7" ht="37.5" customHeight="1" x14ac:dyDescent="0.2">
      <c r="A17" s="85" t="s">
        <v>160</v>
      </c>
      <c r="B17" s="85" t="s">
        <v>229</v>
      </c>
      <c r="D17" s="85" t="s">
        <v>162</v>
      </c>
      <c r="E17" s="206" t="s">
        <v>163</v>
      </c>
      <c r="F17" s="206"/>
      <c r="G17" s="206"/>
    </row>
    <row r="18" spans="1:7" ht="33" customHeight="1" x14ac:dyDescent="0.2">
      <c r="A18" s="85" t="s">
        <v>230</v>
      </c>
      <c r="B18" s="86" t="s">
        <v>165</v>
      </c>
      <c r="E18" s="205" t="s">
        <v>166</v>
      </c>
      <c r="F18" s="205"/>
      <c r="G18" s="205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78"/>
      <c r="D25" s="178"/>
      <c r="E25" s="178"/>
    </row>
    <row r="26" spans="1:7" x14ac:dyDescent="0.2">
      <c r="C26" s="178"/>
      <c r="D26" s="178"/>
      <c r="E26" s="178"/>
    </row>
    <row r="27" spans="1:7" x14ac:dyDescent="0.2">
      <c r="C27" s="178"/>
      <c r="D27" s="178"/>
      <c r="E27" s="178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18" sqref="D18:D24"/>
    </sheetView>
  </sheetViews>
  <sheetFormatPr defaultColWidth="8" defaultRowHeight="12.75" customHeight="1" x14ac:dyDescent="0.2"/>
  <cols>
    <col min="1" max="1" width="8.85546875" style="2" customWidth="1"/>
    <col min="2" max="2" width="7.57031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7.28515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2:11" x14ac:dyDescent="0.2">
      <c r="B1" s="2" t="str">
        <f>'1'!A1</f>
        <v>Naziv investicionog fonda: OMIF Maximus fund</v>
      </c>
    </row>
    <row r="2" spans="2:11" x14ac:dyDescent="0.2">
      <c r="B2" s="2" t="str">
        <f>'1'!A2</f>
        <v xml:space="preserve">Registarski broj investicionog fonda: </v>
      </c>
      <c r="G2" s="93"/>
      <c r="H2" s="93"/>
      <c r="I2" s="93"/>
      <c r="J2" s="93"/>
      <c r="K2" s="93"/>
    </row>
    <row r="3" spans="2:11" x14ac:dyDescent="0.2">
      <c r="B3" s="2" t="str">
        <f>'1'!A3</f>
        <v>Naziv društva za upravljanje investicionim fondom: Društvo za upravljanje investicionim fondovima Kristal invest A.D. Banja Luka</v>
      </c>
      <c r="G3" s="93"/>
      <c r="H3" s="93"/>
      <c r="I3" s="93"/>
      <c r="J3" s="93"/>
      <c r="K3" s="93"/>
    </row>
    <row r="4" spans="2:11" x14ac:dyDescent="0.2">
      <c r="B4" s="2" t="str">
        <f>'1'!A4</f>
        <v>Matični broj društva za upravljanje investicionim fondom: 01935615</v>
      </c>
    </row>
    <row r="5" spans="2:11" x14ac:dyDescent="0.2">
      <c r="B5" s="2" t="str">
        <f>'1'!A5</f>
        <v>JIB društva za upravljanje investicionim fondom: 4400819920004</v>
      </c>
    </row>
    <row r="6" spans="2:11" x14ac:dyDescent="0.2">
      <c r="B6" s="2" t="str">
        <f>'1'!A6</f>
        <v>JIB zatvorenog investicionog fonda:</v>
      </c>
    </row>
    <row r="11" spans="2:11" x14ac:dyDescent="0.2">
      <c r="B11" s="178" t="s">
        <v>720</v>
      </c>
      <c r="C11" s="178"/>
      <c r="D11" s="178"/>
      <c r="E11" s="178"/>
    </row>
    <row r="12" spans="2:11" x14ac:dyDescent="0.2">
      <c r="B12" s="178" t="s">
        <v>721</v>
      </c>
      <c r="C12" s="178"/>
      <c r="D12" s="178"/>
      <c r="E12" s="178"/>
    </row>
    <row r="16" spans="2:11" ht="25.5" customHeight="1" x14ac:dyDescent="0.2">
      <c r="B16" s="4" t="s">
        <v>326</v>
      </c>
      <c r="C16" s="4" t="s">
        <v>352</v>
      </c>
      <c r="D16" s="4" t="s">
        <v>357</v>
      </c>
      <c r="E16" s="4" t="s">
        <v>359</v>
      </c>
    </row>
    <row r="17" spans="1:7" ht="15" customHeight="1" x14ac:dyDescent="0.2">
      <c r="B17" s="34">
        <v>1</v>
      </c>
      <c r="C17" s="8">
        <v>2</v>
      </c>
      <c r="D17" s="8">
        <v>3</v>
      </c>
      <c r="E17" s="8">
        <v>4</v>
      </c>
    </row>
    <row r="18" spans="1:7" ht="20.100000000000001" customHeight="1" x14ac:dyDescent="0.2">
      <c r="B18" s="4" t="s">
        <v>234</v>
      </c>
      <c r="C18" s="54" t="s">
        <v>722</v>
      </c>
      <c r="D18" s="162">
        <v>7188164.5300000003</v>
      </c>
      <c r="E18" s="94">
        <v>49.389400000000002</v>
      </c>
    </row>
    <row r="19" spans="1:7" ht="20.100000000000001" customHeight="1" x14ac:dyDescent="0.2">
      <c r="B19" s="4" t="s">
        <v>236</v>
      </c>
      <c r="C19" s="54" t="s">
        <v>723</v>
      </c>
      <c r="D19" s="162">
        <v>1534579.49</v>
      </c>
      <c r="E19" s="94">
        <v>10.544</v>
      </c>
    </row>
    <row r="20" spans="1:7" ht="20.100000000000001" customHeight="1" x14ac:dyDescent="0.2">
      <c r="B20" s="4" t="s">
        <v>238</v>
      </c>
      <c r="C20" s="54" t="s">
        <v>627</v>
      </c>
      <c r="D20" s="162"/>
      <c r="E20" s="94"/>
    </row>
    <row r="21" spans="1:7" ht="20.100000000000001" customHeight="1" x14ac:dyDescent="0.2">
      <c r="B21" s="4" t="s">
        <v>240</v>
      </c>
      <c r="C21" s="54" t="s">
        <v>724</v>
      </c>
      <c r="D21" s="162">
        <v>2617172.34</v>
      </c>
      <c r="E21" s="94">
        <v>17.982399999999998</v>
      </c>
    </row>
    <row r="22" spans="1:7" ht="20.100000000000001" customHeight="1" x14ac:dyDescent="0.2">
      <c r="B22" s="4" t="s">
        <v>242</v>
      </c>
      <c r="C22" s="54" t="s">
        <v>725</v>
      </c>
      <c r="D22" s="162">
        <v>3202369.89</v>
      </c>
      <c r="E22" s="94">
        <v>22.003299999999999</v>
      </c>
    </row>
    <row r="23" spans="1:7" ht="20.100000000000001" customHeight="1" x14ac:dyDescent="0.2">
      <c r="B23" s="4" t="s">
        <v>244</v>
      </c>
      <c r="C23" s="54" t="s">
        <v>726</v>
      </c>
      <c r="D23" s="162">
        <v>11785.64</v>
      </c>
      <c r="E23" s="94">
        <v>8.1000000000000003E-2</v>
      </c>
    </row>
    <row r="24" spans="1:7" ht="20.100000000000001" customHeight="1" x14ac:dyDescent="0.2">
      <c r="B24" s="4"/>
      <c r="C24" s="54" t="s">
        <v>727</v>
      </c>
      <c r="D24" s="162">
        <f>SUM(D18:D23)</f>
        <v>14554071.890000001</v>
      </c>
      <c r="E24" s="94">
        <f>SUM(E18:E23)</f>
        <v>100.0001</v>
      </c>
      <c r="F24" s="95"/>
    </row>
    <row r="25" spans="1:7" ht="24" customHeight="1" x14ac:dyDescent="0.2"/>
    <row r="26" spans="1:7" ht="31.5" customHeight="1" x14ac:dyDescent="0.2">
      <c r="A26" s="85" t="s">
        <v>160</v>
      </c>
      <c r="B26" s="85"/>
      <c r="C26" s="96"/>
      <c r="D26" s="85" t="s">
        <v>728</v>
      </c>
      <c r="E26" s="206" t="s">
        <v>163</v>
      </c>
      <c r="F26" s="206"/>
      <c r="G26" s="206"/>
    </row>
    <row r="27" spans="1:7" ht="35.25" customHeight="1" x14ac:dyDescent="0.2">
      <c r="A27" s="85" t="s">
        <v>230</v>
      </c>
      <c r="B27" s="85"/>
      <c r="C27" s="96"/>
      <c r="D27" s="86" t="s">
        <v>165</v>
      </c>
      <c r="E27" s="211" t="s">
        <v>166</v>
      </c>
      <c r="F27" s="211"/>
      <c r="G27" s="211"/>
    </row>
    <row r="28" spans="1:7" ht="14.25" customHeight="1" x14ac:dyDescent="0.2">
      <c r="A28" s="96"/>
      <c r="C28" s="96"/>
      <c r="D28" s="96"/>
      <c r="E28" s="96"/>
      <c r="F28" s="96"/>
      <c r="G28" s="96"/>
    </row>
    <row r="29" spans="1:7" x14ac:dyDescent="0.2">
      <c r="A29" s="96"/>
      <c r="B29" s="96"/>
      <c r="C29" s="96"/>
      <c r="D29" s="96"/>
      <c r="E29" s="96"/>
      <c r="F29" s="96"/>
      <c r="G29" s="96"/>
    </row>
    <row r="30" spans="1:7" x14ac:dyDescent="0.2">
      <c r="A30" s="96"/>
      <c r="B30" s="96"/>
      <c r="C30" s="96"/>
      <c r="D30" s="96"/>
      <c r="E30" s="96"/>
      <c r="F30" s="96"/>
      <c r="G30" s="96"/>
    </row>
    <row r="31" spans="1:7" x14ac:dyDescent="0.2">
      <c r="A31" s="96"/>
      <c r="B31" s="96"/>
      <c r="C31" s="96"/>
      <c r="D31" s="96"/>
      <c r="E31" s="96"/>
      <c r="F31" s="96"/>
      <c r="G31" s="96"/>
    </row>
    <row r="32" spans="1:7" x14ac:dyDescent="0.2">
      <c r="A32" s="96"/>
      <c r="B32" s="96"/>
      <c r="C32" s="96"/>
      <c r="D32" s="96"/>
      <c r="E32" s="96"/>
      <c r="F32" s="96"/>
      <c r="G32" s="96"/>
    </row>
    <row r="33" spans="1:7" x14ac:dyDescent="0.2">
      <c r="A33" s="96"/>
      <c r="B33" s="96"/>
      <c r="C33" s="96"/>
      <c r="D33" s="96"/>
      <c r="E33" s="96"/>
      <c r="F33" s="96"/>
      <c r="G33" s="96"/>
    </row>
    <row r="34" spans="1:7" x14ac:dyDescent="0.2">
      <c r="A34" s="96"/>
      <c r="B34" s="96"/>
      <c r="C34" s="96"/>
      <c r="D34" s="96"/>
      <c r="E34" s="96"/>
      <c r="F34" s="96"/>
      <c r="G34" s="96"/>
    </row>
    <row r="35" spans="1:7" x14ac:dyDescent="0.2">
      <c r="A35" s="96"/>
      <c r="B35" s="96"/>
      <c r="C35" s="96"/>
      <c r="D35" s="96"/>
      <c r="E35" s="96"/>
      <c r="F35" s="96"/>
      <c r="G35" s="96"/>
    </row>
    <row r="42" spans="1:7" ht="22.5" customHeight="1" x14ac:dyDescent="0.2">
      <c r="B42" s="178"/>
      <c r="C42" s="178"/>
      <c r="D42" s="178"/>
      <c r="E42" s="178"/>
    </row>
    <row r="43" spans="1:7" x14ac:dyDescent="0.2">
      <c r="B43" s="178"/>
      <c r="C43" s="178"/>
      <c r="D43" s="178"/>
      <c r="E43" s="178"/>
    </row>
    <row r="44" spans="1:7" x14ac:dyDescent="0.2">
      <c r="B44" s="178"/>
      <c r="C44" s="178"/>
      <c r="D44" s="178"/>
      <c r="E44" s="178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8"/>
    </sheetView>
  </sheetViews>
  <sheetFormatPr defaultColWidth="8" defaultRowHeight="12.75" customHeight="1" x14ac:dyDescent="0.2"/>
  <cols>
    <col min="1" max="1" width="8.85546875" style="2" customWidth="1"/>
    <col min="2" max="2" width="18.1406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15.140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1:11" x14ac:dyDescent="0.2">
      <c r="A1" s="2" t="str">
        <f>'1'!A1</f>
        <v>Naziv investicionog fonda: OMIF Maximus fund</v>
      </c>
    </row>
    <row r="2" spans="1:11" x14ac:dyDescent="0.2">
      <c r="A2" s="2" t="str">
        <f>'1'!A2</f>
        <v xml:space="preserve">Registarski broj investicionog fonda: </v>
      </c>
      <c r="G2" s="93"/>
      <c r="H2" s="93"/>
      <c r="I2" s="93"/>
      <c r="J2" s="93"/>
      <c r="K2" s="93"/>
    </row>
    <row r="3" spans="1:11" x14ac:dyDescent="0.2">
      <c r="A3" s="2" t="str">
        <f>'1'!A3</f>
        <v>Naziv društva za upravljanje investicionim fondom: Društvo za upravljanje investicionim fondovima Kristal invest A.D. Banja Luka</v>
      </c>
      <c r="G3" s="93"/>
      <c r="H3" s="93"/>
      <c r="I3" s="93"/>
      <c r="J3" s="93"/>
      <c r="K3" s="93"/>
    </row>
    <row r="4" spans="1:11" x14ac:dyDescent="0.2">
      <c r="A4" s="2" t="str">
        <f>'1'!A4</f>
        <v>Matični broj društva za upravljanje investicionim fondom: 01935615</v>
      </c>
    </row>
    <row r="5" spans="1:11" x14ac:dyDescent="0.2">
      <c r="A5" s="2" t="str">
        <f>'1'!A5</f>
        <v>JIB društva za upravljanje investicionim fondom: 4400819920004</v>
      </c>
    </row>
    <row r="6" spans="1:11" x14ac:dyDescent="0.2">
      <c r="A6" s="2" t="str">
        <f>'1'!A6</f>
        <v>JIB zatvorenog investicionog fonda:</v>
      </c>
    </row>
    <row r="11" spans="1:11" x14ac:dyDescent="0.2">
      <c r="B11" s="178" t="s">
        <v>729</v>
      </c>
      <c r="C11" s="178"/>
      <c r="D11" s="178"/>
      <c r="E11" s="178"/>
      <c r="F11" s="178"/>
      <c r="G11" s="178"/>
      <c r="H11" s="178"/>
    </row>
    <row r="12" spans="1:11" x14ac:dyDescent="0.2">
      <c r="B12" s="178" t="s">
        <v>730</v>
      </c>
      <c r="C12" s="178"/>
      <c r="D12" s="178"/>
      <c r="E12" s="178"/>
      <c r="F12" s="178"/>
      <c r="G12" s="178"/>
      <c r="H12" s="178"/>
    </row>
    <row r="15" spans="1:11" x14ac:dyDescent="0.2">
      <c r="B15" s="2" t="s">
        <v>731</v>
      </c>
    </row>
    <row r="16" spans="1:11" ht="38.25" customHeight="1" x14ac:dyDescent="0.2">
      <c r="B16" s="4" t="s">
        <v>732</v>
      </c>
      <c r="C16" s="4" t="s">
        <v>733</v>
      </c>
      <c r="D16" s="4" t="s">
        <v>710</v>
      </c>
      <c r="E16" s="4" t="s">
        <v>717</v>
      </c>
      <c r="F16" s="4" t="s">
        <v>734</v>
      </c>
      <c r="G16" s="4" t="s">
        <v>714</v>
      </c>
      <c r="H16" s="4" t="s">
        <v>735</v>
      </c>
    </row>
    <row r="17" spans="1:8" ht="15" customHeight="1" x14ac:dyDescent="0.2">
      <c r="B17" s="34"/>
      <c r="C17" s="8"/>
      <c r="D17" s="97"/>
      <c r="E17" s="97"/>
      <c r="F17" s="12"/>
      <c r="G17" s="12"/>
      <c r="H17" s="92"/>
    </row>
    <row r="18" spans="1:8" ht="20.100000000000001" customHeight="1" x14ac:dyDescent="0.2"/>
    <row r="19" spans="1:8" ht="20.100000000000001" customHeight="1" x14ac:dyDescent="0.2">
      <c r="B19" s="2" t="s">
        <v>736</v>
      </c>
    </row>
    <row r="20" spans="1:8" ht="45" customHeight="1" x14ac:dyDescent="0.2">
      <c r="B20" s="4" t="s">
        <v>732</v>
      </c>
      <c r="C20" s="4" t="s">
        <v>710</v>
      </c>
      <c r="D20" s="4" t="s">
        <v>717</v>
      </c>
      <c r="E20" s="4" t="s">
        <v>734</v>
      </c>
      <c r="F20" s="4" t="s">
        <v>714</v>
      </c>
    </row>
    <row r="21" spans="1:8" ht="20.100000000000001" customHeight="1" x14ac:dyDescent="0.2">
      <c r="B21" s="6"/>
      <c r="C21" s="6"/>
      <c r="D21" s="6"/>
      <c r="E21" s="6"/>
      <c r="F21" s="6"/>
    </row>
    <row r="22" spans="1:8" ht="20.100000000000001" customHeight="1" x14ac:dyDescent="0.2">
      <c r="B22" s="6"/>
      <c r="C22" s="6"/>
      <c r="D22" s="6"/>
      <c r="E22" s="6"/>
      <c r="F22" s="6"/>
    </row>
    <row r="23" spans="1:8" ht="20.100000000000001" customHeight="1" x14ac:dyDescent="0.2"/>
    <row r="24" spans="1:8" ht="31.5" customHeight="1" x14ac:dyDescent="0.2">
      <c r="A24" s="85" t="s">
        <v>160</v>
      </c>
      <c r="B24" s="85"/>
      <c r="C24" s="96"/>
      <c r="D24" s="85" t="s">
        <v>728</v>
      </c>
      <c r="E24" s="206" t="s">
        <v>163</v>
      </c>
      <c r="F24" s="206"/>
      <c r="G24" s="206"/>
    </row>
    <row r="25" spans="1:8" ht="35.25" customHeight="1" x14ac:dyDescent="0.2">
      <c r="A25" s="85" t="s">
        <v>230</v>
      </c>
      <c r="B25" s="85"/>
      <c r="C25" s="96"/>
      <c r="D25" s="86" t="s">
        <v>165</v>
      </c>
      <c r="E25" s="211" t="s">
        <v>166</v>
      </c>
      <c r="F25" s="211"/>
      <c r="G25" s="211"/>
    </row>
    <row r="26" spans="1:8" ht="14.25" customHeight="1" x14ac:dyDescent="0.2">
      <c r="A26" s="96"/>
      <c r="C26" s="96"/>
      <c r="D26" s="96"/>
      <c r="E26" s="96"/>
      <c r="F26" s="96"/>
      <c r="G26" s="96"/>
    </row>
    <row r="27" spans="1:8" x14ac:dyDescent="0.2">
      <c r="A27" s="96"/>
      <c r="B27" s="96"/>
      <c r="C27" s="96"/>
      <c r="D27" s="96"/>
      <c r="E27" s="96"/>
      <c r="F27" s="96"/>
      <c r="G27" s="96"/>
    </row>
    <row r="28" spans="1:8" x14ac:dyDescent="0.2">
      <c r="A28" s="96"/>
      <c r="B28" s="96"/>
      <c r="C28" s="96"/>
      <c r="D28" s="96"/>
      <c r="E28" s="96"/>
      <c r="F28" s="96"/>
      <c r="G28" s="96"/>
    </row>
    <row r="29" spans="1:8" x14ac:dyDescent="0.2">
      <c r="A29" s="96"/>
      <c r="B29" s="96"/>
      <c r="C29" s="96"/>
      <c r="D29" s="96"/>
      <c r="E29" s="96"/>
      <c r="F29" s="96"/>
      <c r="G29" s="96"/>
    </row>
    <row r="30" spans="1:8" x14ac:dyDescent="0.2">
      <c r="A30" s="96"/>
      <c r="B30" s="96"/>
      <c r="C30" s="96"/>
      <c r="D30" s="96"/>
      <c r="E30" s="96"/>
      <c r="F30" s="96"/>
      <c r="G30" s="96"/>
    </row>
    <row r="31" spans="1:8" x14ac:dyDescent="0.2">
      <c r="A31" s="96"/>
      <c r="B31" s="96"/>
      <c r="C31" s="96"/>
      <c r="D31" s="96"/>
      <c r="E31" s="96"/>
      <c r="F31" s="96"/>
      <c r="G31" s="96"/>
    </row>
    <row r="32" spans="1:8" x14ac:dyDescent="0.2">
      <c r="A32" s="96"/>
      <c r="B32" s="96"/>
      <c r="C32" s="96"/>
      <c r="D32" s="96"/>
      <c r="E32" s="96"/>
      <c r="F32" s="96"/>
      <c r="G32" s="96"/>
    </row>
    <row r="33" spans="1:7" x14ac:dyDescent="0.2">
      <c r="A33" s="96"/>
      <c r="B33" s="96"/>
      <c r="C33" s="96"/>
      <c r="D33" s="96"/>
      <c r="E33" s="96"/>
      <c r="F33" s="96"/>
      <c r="G33" s="96"/>
    </row>
    <row r="40" spans="1:7" ht="22.5" customHeight="1" x14ac:dyDescent="0.2">
      <c r="B40" s="178"/>
      <c r="C40" s="178"/>
      <c r="D40" s="178"/>
      <c r="E40" s="178"/>
    </row>
    <row r="41" spans="1:7" x14ac:dyDescent="0.2">
      <c r="B41" s="178"/>
      <c r="C41" s="178"/>
      <c r="D41" s="178"/>
      <c r="E41" s="178"/>
    </row>
    <row r="42" spans="1:7" x14ac:dyDescent="0.2">
      <c r="B42" s="178"/>
      <c r="C42" s="178"/>
      <c r="D42" s="178"/>
      <c r="E42" s="178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1"/>
  <sheetViews>
    <sheetView view="pageBreakPreview" topLeftCell="A37" zoomScaleNormal="100" zoomScaleSheetLayoutView="100" workbookViewId="0">
      <selection activeCell="I21" sqref="I21"/>
    </sheetView>
  </sheetViews>
  <sheetFormatPr defaultColWidth="8" defaultRowHeight="12.75" customHeight="1" x14ac:dyDescent="0.2"/>
  <cols>
    <col min="1" max="1" width="12.42578125" style="2" customWidth="1"/>
    <col min="2" max="2" width="32.28515625" style="2" customWidth="1"/>
    <col min="3" max="3" width="13.85546875" style="98" customWidth="1"/>
    <col min="4" max="4" width="17.5703125" style="2" customWidth="1"/>
    <col min="5" max="5" width="18.28515625" style="2" customWidth="1"/>
    <col min="6" max="6" width="16.28515625" style="2" customWidth="1"/>
    <col min="7" max="256" width="9.140625" style="2" customWidth="1"/>
  </cols>
  <sheetData>
    <row r="1" spans="1:6" x14ac:dyDescent="0.2">
      <c r="A1" s="2" t="str">
        <f>'2'!A1</f>
        <v>Naziv investicionog fonda: OMIF Maximus fund</v>
      </c>
    </row>
    <row r="2" spans="1:6" x14ac:dyDescent="0.2">
      <c r="A2" s="2" t="str">
        <f>'2'!A2</f>
        <v xml:space="preserve">Registarski broj investicionog fonda: </v>
      </c>
    </row>
    <row r="3" spans="1:6" x14ac:dyDescent="0.2">
      <c r="A3" s="2" t="str">
        <f>'2'!A3</f>
        <v>Naziv društva za upravljanje investicionim fondom: Društvo za upravljanje investicionim fondovima Kristal invest A.D. Banja Luka</v>
      </c>
    </row>
    <row r="4" spans="1:6" x14ac:dyDescent="0.2">
      <c r="A4" s="2" t="str">
        <f>'2'!A4</f>
        <v>Matični broj društva za upravljanje investicionim fondom: 01935615</v>
      </c>
    </row>
    <row r="5" spans="1:6" x14ac:dyDescent="0.2">
      <c r="A5" s="2" t="str">
        <f>'2'!A5</f>
        <v>JIB društva za upravljanje investicionim fondom: 4400819920004</v>
      </c>
    </row>
    <row r="6" spans="1:6" x14ac:dyDescent="0.2">
      <c r="A6" s="2" t="str">
        <f>'2'!A6</f>
        <v>JIB zatvorenog investicionog fonda:</v>
      </c>
    </row>
    <row r="8" spans="1:6" ht="13.5" customHeight="1" x14ac:dyDescent="0.2">
      <c r="A8" s="178" t="s">
        <v>737</v>
      </c>
      <c r="B8" s="178"/>
      <c r="C8" s="178"/>
      <c r="D8" s="178"/>
      <c r="E8" s="178"/>
      <c r="F8" s="178"/>
    </row>
    <row r="9" spans="1:6" ht="13.5" customHeight="1" x14ac:dyDescent="0.2">
      <c r="A9" s="217" t="s">
        <v>738</v>
      </c>
      <c r="B9" s="218"/>
      <c r="C9" s="218"/>
      <c r="D9" s="218"/>
      <c r="E9" s="218"/>
      <c r="F9" s="219"/>
    </row>
    <row r="10" spans="1:6" x14ac:dyDescent="0.2">
      <c r="A10" s="1"/>
      <c r="B10" s="1"/>
      <c r="C10" s="1"/>
      <c r="D10" s="1"/>
      <c r="E10" s="1"/>
      <c r="F10" s="1"/>
    </row>
    <row r="11" spans="1:6" x14ac:dyDescent="0.2">
      <c r="A11" s="2" t="s">
        <v>739</v>
      </c>
    </row>
    <row r="12" spans="1:6" ht="14.25" customHeight="1" x14ac:dyDescent="0.2">
      <c r="A12" s="212" t="s">
        <v>740</v>
      </c>
      <c r="B12" s="212" t="s">
        <v>741</v>
      </c>
      <c r="C12" s="221" t="s">
        <v>742</v>
      </c>
      <c r="D12" s="212" t="s">
        <v>511</v>
      </c>
      <c r="E12" s="212" t="s">
        <v>743</v>
      </c>
      <c r="F12" s="212" t="s">
        <v>744</v>
      </c>
    </row>
    <row r="13" spans="1:6" ht="39" customHeight="1" x14ac:dyDescent="0.2">
      <c r="A13" s="213"/>
      <c r="B13" s="213"/>
      <c r="C13" s="222"/>
      <c r="D13" s="213"/>
      <c r="E13" s="213"/>
      <c r="F13" s="213"/>
    </row>
    <row r="14" spans="1:6" ht="15.75" customHeight="1" x14ac:dyDescent="0.2">
      <c r="A14" s="8">
        <v>1</v>
      </c>
      <c r="B14" s="8">
        <v>2</v>
      </c>
      <c r="C14" s="99">
        <v>3</v>
      </c>
      <c r="D14" s="8">
        <v>4</v>
      </c>
      <c r="E14" s="8">
        <v>5</v>
      </c>
      <c r="F14" s="8">
        <v>6</v>
      </c>
    </row>
    <row r="15" spans="1:6" ht="24.75" customHeight="1" x14ac:dyDescent="0.2">
      <c r="A15" s="100"/>
      <c r="B15" s="11" t="s">
        <v>745</v>
      </c>
      <c r="C15" s="101"/>
      <c r="D15" s="101">
        <v>3463431.2779999999</v>
      </c>
      <c r="E15" s="101">
        <v>3747392.67</v>
      </c>
      <c r="F15" s="101">
        <v>283961.39199999999</v>
      </c>
    </row>
    <row r="16" spans="1:6" ht="24.75" customHeight="1" x14ac:dyDescent="0.2">
      <c r="A16" s="100"/>
      <c r="B16" s="11" t="s">
        <v>363</v>
      </c>
      <c r="C16" s="101"/>
      <c r="D16" s="101">
        <v>2748379.83</v>
      </c>
      <c r="E16" s="101">
        <v>2996353.95</v>
      </c>
      <c r="F16" s="101">
        <v>247974.12</v>
      </c>
    </row>
    <row r="17" spans="1:6" ht="24.75" customHeight="1" x14ac:dyDescent="0.2">
      <c r="A17" s="100"/>
      <c r="B17" s="11" t="s">
        <v>371</v>
      </c>
      <c r="C17" s="101"/>
      <c r="D17" s="101">
        <v>2748379.83</v>
      </c>
      <c r="E17" s="101">
        <v>2996353.95</v>
      </c>
      <c r="F17" s="101">
        <v>247974.12</v>
      </c>
    </row>
    <row r="18" spans="1:6" ht="24.75" customHeight="1" x14ac:dyDescent="0.2">
      <c r="A18" s="100">
        <v>44230</v>
      </c>
      <c r="B18" s="11" t="s">
        <v>746</v>
      </c>
      <c r="C18" s="101">
        <v>2066451</v>
      </c>
      <c r="D18" s="101">
        <v>2748379.83</v>
      </c>
      <c r="E18" s="101">
        <v>2996353.95</v>
      </c>
      <c r="F18" s="101">
        <v>247974.12</v>
      </c>
    </row>
    <row r="19" spans="1:6" ht="24.75" customHeight="1" x14ac:dyDescent="0.2">
      <c r="A19" s="100"/>
      <c r="B19" s="11" t="s">
        <v>747</v>
      </c>
      <c r="C19" s="101"/>
      <c r="D19" s="101"/>
      <c r="E19" s="101"/>
      <c r="F19" s="101"/>
    </row>
    <row r="20" spans="1:6" ht="24.75" customHeight="1" x14ac:dyDescent="0.2">
      <c r="A20" s="100"/>
      <c r="B20" s="11" t="s">
        <v>748</v>
      </c>
      <c r="C20" s="101"/>
      <c r="D20" s="101"/>
      <c r="E20" s="101"/>
      <c r="F20" s="101"/>
    </row>
    <row r="21" spans="1:6" ht="24.75" customHeight="1" x14ac:dyDescent="0.2">
      <c r="A21" s="100"/>
      <c r="B21" s="11" t="s">
        <v>448</v>
      </c>
      <c r="C21" s="101"/>
      <c r="D21" s="101">
        <v>715051.44799999997</v>
      </c>
      <c r="E21" s="101">
        <v>751038.72</v>
      </c>
      <c r="F21" s="101">
        <v>35987.271999999997</v>
      </c>
    </row>
    <row r="22" spans="1:6" ht="24.75" customHeight="1" x14ac:dyDescent="0.2">
      <c r="A22" s="100"/>
      <c r="B22" s="11" t="s">
        <v>371</v>
      </c>
      <c r="C22" s="101"/>
      <c r="D22" s="101">
        <v>715051.44799999997</v>
      </c>
      <c r="E22" s="101">
        <v>751038.72</v>
      </c>
      <c r="F22" s="101">
        <v>35987.271999999997</v>
      </c>
    </row>
    <row r="23" spans="1:6" ht="24.75" customHeight="1" x14ac:dyDescent="0.2">
      <c r="A23" s="100">
        <v>44260</v>
      </c>
      <c r="B23" s="11" t="s">
        <v>749</v>
      </c>
      <c r="C23" s="101">
        <v>4000</v>
      </c>
      <c r="D23" s="101">
        <v>715051.44799999997</v>
      </c>
      <c r="E23" s="101">
        <v>751038.72</v>
      </c>
      <c r="F23" s="101">
        <v>35987.271999999997</v>
      </c>
    </row>
    <row r="24" spans="1:6" ht="24.75" customHeight="1" x14ac:dyDescent="0.2">
      <c r="A24" s="100"/>
      <c r="B24" s="11" t="s">
        <v>747</v>
      </c>
      <c r="C24" s="101"/>
      <c r="D24" s="101"/>
      <c r="E24" s="101"/>
      <c r="F24" s="101"/>
    </row>
    <row r="25" spans="1:6" ht="24.75" customHeight="1" x14ac:dyDescent="0.2">
      <c r="A25" s="100"/>
      <c r="B25" s="11" t="s">
        <v>748</v>
      </c>
      <c r="C25" s="101"/>
      <c r="D25" s="101"/>
      <c r="E25" s="101"/>
      <c r="F25" s="101"/>
    </row>
    <row r="26" spans="1:6" ht="24.75" customHeight="1" x14ac:dyDescent="0.2">
      <c r="A26" s="100"/>
      <c r="B26" s="11" t="s">
        <v>750</v>
      </c>
      <c r="C26" s="101"/>
      <c r="D26" s="101"/>
      <c r="E26" s="101"/>
      <c r="F26" s="101"/>
    </row>
    <row r="27" spans="1:6" ht="24.75" customHeight="1" x14ac:dyDescent="0.2">
      <c r="A27" s="100"/>
      <c r="B27" s="11" t="s">
        <v>751</v>
      </c>
      <c r="C27" s="101"/>
      <c r="D27" s="101"/>
      <c r="E27" s="101"/>
      <c r="F27" s="101"/>
    </row>
    <row r="28" spans="1:6" ht="24.75" customHeight="1" x14ac:dyDescent="0.2">
      <c r="A28" s="100"/>
      <c r="B28" s="11" t="s">
        <v>752</v>
      </c>
      <c r="C28" s="101"/>
      <c r="D28" s="101"/>
      <c r="E28" s="101"/>
      <c r="F28" s="101"/>
    </row>
    <row r="29" spans="1:6" ht="24.75" customHeight="1" x14ac:dyDescent="0.2">
      <c r="A29" s="100"/>
      <c r="B29" s="11" t="s">
        <v>753</v>
      </c>
      <c r="C29" s="101"/>
      <c r="D29" s="101"/>
      <c r="E29" s="101"/>
      <c r="F29" s="101"/>
    </row>
    <row r="30" spans="1:6" ht="24.75" customHeight="1" x14ac:dyDescent="0.2">
      <c r="A30" s="100"/>
      <c r="B30" s="11" t="s">
        <v>754</v>
      </c>
      <c r="C30" s="101"/>
      <c r="D30" s="101"/>
      <c r="E30" s="101"/>
      <c r="F30" s="101"/>
    </row>
    <row r="31" spans="1:6" ht="24.75" customHeight="1" x14ac:dyDescent="0.2">
      <c r="A31" s="100"/>
      <c r="B31" s="11" t="s">
        <v>755</v>
      </c>
      <c r="C31" s="101"/>
      <c r="D31" s="101"/>
      <c r="E31" s="101"/>
      <c r="F31" s="101"/>
    </row>
    <row r="32" spans="1:6" ht="24.75" customHeight="1" x14ac:dyDescent="0.2">
      <c r="A32" s="100"/>
      <c r="B32" s="11" t="s">
        <v>756</v>
      </c>
      <c r="C32" s="101"/>
      <c r="D32" s="101"/>
      <c r="E32" s="101"/>
      <c r="F32" s="101"/>
    </row>
    <row r="33" spans="1:6" ht="24.75" customHeight="1" x14ac:dyDescent="0.2">
      <c r="A33" s="100"/>
      <c r="B33" s="11" t="s">
        <v>757</v>
      </c>
      <c r="C33" s="101"/>
      <c r="D33" s="101"/>
      <c r="E33" s="101"/>
      <c r="F33" s="101"/>
    </row>
    <row r="34" spans="1:6" ht="24.75" customHeight="1" x14ac:dyDescent="0.2">
      <c r="A34" s="100"/>
      <c r="B34" s="11" t="s">
        <v>758</v>
      </c>
      <c r="C34" s="101"/>
      <c r="D34" s="101"/>
      <c r="E34" s="101"/>
      <c r="F34" s="101"/>
    </row>
    <row r="35" spans="1:6" ht="24.75" customHeight="1" x14ac:dyDescent="0.2">
      <c r="A35" s="100"/>
      <c r="B35" s="11" t="s">
        <v>759</v>
      </c>
      <c r="C35" s="101"/>
      <c r="D35" s="101"/>
      <c r="E35" s="101"/>
      <c r="F35" s="101"/>
    </row>
    <row r="36" spans="1:6" ht="24.75" customHeight="1" x14ac:dyDescent="0.2">
      <c r="A36" s="100"/>
      <c r="B36" s="11" t="s">
        <v>760</v>
      </c>
      <c r="C36" s="101"/>
      <c r="D36" s="101"/>
      <c r="E36" s="101"/>
      <c r="F36" s="101"/>
    </row>
    <row r="37" spans="1:6" ht="24.75" customHeight="1" x14ac:dyDescent="0.2">
      <c r="A37" s="100"/>
      <c r="B37" s="11" t="s">
        <v>761</v>
      </c>
      <c r="C37" s="101"/>
      <c r="D37" s="101"/>
      <c r="E37" s="101"/>
      <c r="F37" s="101"/>
    </row>
    <row r="38" spans="1:6" ht="24.75" customHeight="1" x14ac:dyDescent="0.2">
      <c r="A38" s="100"/>
      <c r="B38" s="11" t="s">
        <v>762</v>
      </c>
      <c r="C38" s="101"/>
      <c r="D38" s="101"/>
      <c r="E38" s="101"/>
      <c r="F38" s="101"/>
    </row>
    <row r="39" spans="1:6" ht="24.75" customHeight="1" x14ac:dyDescent="0.2">
      <c r="A39" s="100"/>
      <c r="B39" s="11" t="s">
        <v>763</v>
      </c>
      <c r="C39" s="101"/>
      <c r="D39" s="101"/>
      <c r="E39" s="101"/>
      <c r="F39" s="101"/>
    </row>
    <row r="40" spans="1:6" ht="24.75" customHeight="1" x14ac:dyDescent="0.2">
      <c r="A40" s="100"/>
      <c r="B40" s="11" t="s">
        <v>764</v>
      </c>
      <c r="C40" s="101"/>
      <c r="D40" s="101">
        <v>3463431.2779999999</v>
      </c>
      <c r="E40" s="101">
        <v>3747392.67</v>
      </c>
      <c r="F40" s="101">
        <v>283961.39199999999</v>
      </c>
    </row>
    <row r="41" spans="1:6" ht="24.75" customHeight="1" x14ac:dyDescent="0.2">
      <c r="A41" s="100"/>
      <c r="B41" s="11"/>
      <c r="C41" s="101"/>
      <c r="D41" s="101"/>
      <c r="E41" s="101"/>
      <c r="F41" s="101"/>
    </row>
    <row r="42" spans="1:6" ht="39.75" customHeight="1" x14ac:dyDescent="0.2">
      <c r="A42" s="15"/>
      <c r="B42" s="18"/>
      <c r="C42" s="102"/>
      <c r="D42" s="103"/>
      <c r="E42" s="103"/>
      <c r="F42" s="103"/>
    </row>
    <row r="43" spans="1:6" ht="15" customHeight="1" x14ac:dyDescent="0.2">
      <c r="A43" s="2" t="s">
        <v>765</v>
      </c>
      <c r="C43" s="104"/>
      <c r="D43" s="71"/>
      <c r="E43" s="71"/>
      <c r="F43" s="71"/>
    </row>
    <row r="44" spans="1:6" ht="19.5" customHeight="1" x14ac:dyDescent="0.2">
      <c r="A44" s="212" t="s">
        <v>740</v>
      </c>
      <c r="B44" s="212" t="s">
        <v>766</v>
      </c>
      <c r="C44" s="191" t="s">
        <v>767</v>
      </c>
      <c r="D44" s="198" t="s">
        <v>511</v>
      </c>
      <c r="E44" s="198" t="s">
        <v>743</v>
      </c>
      <c r="F44" s="198" t="s">
        <v>744</v>
      </c>
    </row>
    <row r="45" spans="1:6" x14ac:dyDescent="0.2">
      <c r="A45" s="220"/>
      <c r="B45" s="220"/>
      <c r="C45" s="215"/>
      <c r="D45" s="216"/>
      <c r="E45" s="216"/>
      <c r="F45" s="216"/>
    </row>
    <row r="46" spans="1:6" x14ac:dyDescent="0.2">
      <c r="A46" s="213"/>
      <c r="B46" s="213"/>
      <c r="C46" s="192"/>
      <c r="D46" s="199"/>
      <c r="E46" s="199"/>
      <c r="F46" s="199"/>
    </row>
    <row r="47" spans="1:6" x14ac:dyDescent="0.2">
      <c r="A47" s="8">
        <v>1</v>
      </c>
      <c r="B47" s="8">
        <v>2</v>
      </c>
      <c r="C47" s="53">
        <v>3</v>
      </c>
      <c r="D47" s="53">
        <v>4</v>
      </c>
      <c r="E47" s="53">
        <v>5</v>
      </c>
      <c r="F47" s="105">
        <v>6</v>
      </c>
    </row>
    <row r="48" spans="1:6" x14ac:dyDescent="0.2">
      <c r="A48" s="8"/>
      <c r="B48" s="106" t="s">
        <v>768</v>
      </c>
      <c r="C48" s="105" t="s">
        <v>769</v>
      </c>
      <c r="D48" s="107">
        <v>0</v>
      </c>
      <c r="E48" s="107">
        <v>0</v>
      </c>
      <c r="F48" s="107">
        <v>0</v>
      </c>
    </row>
    <row r="49" spans="1:6" ht="13.5" customHeight="1" x14ac:dyDescent="0.2">
      <c r="A49" s="8"/>
      <c r="B49" s="11" t="s">
        <v>363</v>
      </c>
      <c r="C49" s="105" t="s">
        <v>769</v>
      </c>
      <c r="D49" s="107">
        <v>0</v>
      </c>
      <c r="E49" s="107">
        <v>0</v>
      </c>
      <c r="F49" s="107">
        <v>0</v>
      </c>
    </row>
    <row r="50" spans="1:6" ht="16.5" customHeight="1" x14ac:dyDescent="0.2">
      <c r="A50" s="8"/>
      <c r="B50" s="11" t="s">
        <v>371</v>
      </c>
      <c r="C50" s="105" t="s">
        <v>769</v>
      </c>
      <c r="D50" s="107">
        <v>0</v>
      </c>
      <c r="E50" s="107">
        <v>0</v>
      </c>
      <c r="F50" s="107">
        <v>0</v>
      </c>
    </row>
    <row r="51" spans="1:6" ht="18" customHeight="1" x14ac:dyDescent="0.2">
      <c r="A51" s="8"/>
      <c r="B51" s="11" t="s">
        <v>747</v>
      </c>
      <c r="C51" s="105"/>
      <c r="D51" s="107"/>
      <c r="E51" s="107"/>
      <c r="F51" s="107"/>
    </row>
    <row r="52" spans="1:6" x14ac:dyDescent="0.2">
      <c r="A52" s="8"/>
      <c r="B52" s="11" t="s">
        <v>448</v>
      </c>
      <c r="C52" s="105" t="s">
        <v>769</v>
      </c>
      <c r="D52" s="107" t="s">
        <v>769</v>
      </c>
      <c r="E52" s="107" t="s">
        <v>769</v>
      </c>
      <c r="F52" s="107" t="s">
        <v>769</v>
      </c>
    </row>
    <row r="53" spans="1:6" x14ac:dyDescent="0.2">
      <c r="A53" s="8"/>
      <c r="B53" s="11" t="s">
        <v>371</v>
      </c>
      <c r="C53" s="105" t="s">
        <v>769</v>
      </c>
      <c r="D53" s="107" t="s">
        <v>769</v>
      </c>
      <c r="E53" s="107" t="s">
        <v>769</v>
      </c>
      <c r="F53" s="107" t="s">
        <v>769</v>
      </c>
    </row>
    <row r="54" spans="1:6" x14ac:dyDescent="0.2">
      <c r="A54" s="8"/>
      <c r="B54" s="11" t="s">
        <v>747</v>
      </c>
      <c r="C54" s="105"/>
      <c r="D54" s="107"/>
      <c r="E54" s="107"/>
      <c r="F54" s="107"/>
    </row>
    <row r="55" spans="1:6" ht="25.5" customHeight="1" x14ac:dyDescent="0.2">
      <c r="A55" s="4"/>
      <c r="B55" s="11" t="s">
        <v>770</v>
      </c>
      <c r="C55" s="105">
        <v>0</v>
      </c>
      <c r="D55" s="107">
        <v>0</v>
      </c>
      <c r="E55" s="107">
        <v>0</v>
      </c>
      <c r="F55" s="107">
        <v>0</v>
      </c>
    </row>
    <row r="58" spans="1:6" ht="39" customHeight="1" x14ac:dyDescent="0.2">
      <c r="A58" s="2" t="s">
        <v>160</v>
      </c>
      <c r="C58" s="85" t="s">
        <v>728</v>
      </c>
      <c r="E58" s="214" t="s">
        <v>771</v>
      </c>
      <c r="F58" s="214"/>
    </row>
    <row r="59" spans="1:6" x14ac:dyDescent="0.2">
      <c r="A59" s="2" t="s">
        <v>772</v>
      </c>
      <c r="C59" s="86" t="s">
        <v>165</v>
      </c>
      <c r="D59" s="18"/>
      <c r="E59" s="214"/>
      <c r="F59" s="214"/>
    </row>
    <row r="60" spans="1:6" x14ac:dyDescent="0.2">
      <c r="E60" s="205" t="s">
        <v>166</v>
      </c>
      <c r="F60" s="205"/>
    </row>
    <row r="62" spans="1:6" x14ac:dyDescent="0.2">
      <c r="A62" s="186"/>
      <c r="B62" s="186"/>
      <c r="C62" s="186"/>
      <c r="D62" s="186"/>
      <c r="E62" s="186"/>
      <c r="F62" s="186"/>
    </row>
    <row r="64" spans="1:6" x14ac:dyDescent="0.2">
      <c r="A64" s="178"/>
      <c r="B64" s="178"/>
      <c r="C64" s="178"/>
      <c r="D64" s="178"/>
      <c r="E64" s="178"/>
      <c r="F64" s="178"/>
    </row>
    <row r="69" spans="2:5" x14ac:dyDescent="0.2">
      <c r="B69" s="178"/>
      <c r="C69" s="178"/>
      <c r="D69" s="178"/>
      <c r="E69" s="178"/>
    </row>
    <row r="70" spans="2:5" x14ac:dyDescent="0.2">
      <c r="B70" s="178"/>
      <c r="C70" s="178"/>
      <c r="D70" s="178"/>
      <c r="E70" s="178"/>
    </row>
    <row r="71" spans="2:5" x14ac:dyDescent="0.2">
      <c r="B71" s="178"/>
      <c r="C71" s="178"/>
      <c r="D71" s="178"/>
      <c r="E71" s="178"/>
    </row>
  </sheetData>
  <mergeCells count="19">
    <mergeCell ref="B69:E71"/>
    <mergeCell ref="F12:F13"/>
    <mergeCell ref="A9:F9"/>
    <mergeCell ref="A62:F62"/>
    <mergeCell ref="A64:F64"/>
    <mergeCell ref="D12:D13"/>
    <mergeCell ref="A44:A46"/>
    <mergeCell ref="E44:E46"/>
    <mergeCell ref="B12:B13"/>
    <mergeCell ref="C12:C13"/>
    <mergeCell ref="B44:B46"/>
    <mergeCell ref="E60:F60"/>
    <mergeCell ref="D44:D46"/>
    <mergeCell ref="E12:E13"/>
    <mergeCell ref="A8:F8"/>
    <mergeCell ref="A12:A13"/>
    <mergeCell ref="E58:F59"/>
    <mergeCell ref="C44:C46"/>
    <mergeCell ref="F44:F46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6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9"/>
  <sheetViews>
    <sheetView view="pageBreakPreview" topLeftCell="A46" zoomScaleNormal="100" zoomScaleSheetLayoutView="100" workbookViewId="0">
      <selection activeCell="G69" sqref="G69"/>
    </sheetView>
  </sheetViews>
  <sheetFormatPr defaultColWidth="8" defaultRowHeight="12.75" customHeight="1" x14ac:dyDescent="0.2"/>
  <cols>
    <col min="1" max="1" width="12.7109375" style="2" customWidth="1"/>
    <col min="2" max="2" width="22.85546875" style="13" customWidth="1"/>
    <col min="3" max="3" width="17.42578125" style="2" customWidth="1"/>
    <col min="4" max="4" width="17.28515625" style="2" customWidth="1"/>
    <col min="5" max="5" width="18.28515625" style="123" customWidth="1"/>
    <col min="6" max="6" width="12.5703125" style="123" customWidth="1"/>
    <col min="7" max="7" width="15.140625" style="123" customWidth="1"/>
    <col min="8" max="8" width="9.140625" style="2" customWidth="1"/>
    <col min="9" max="9" width="11.42578125" style="2" customWidth="1"/>
    <col min="10" max="10" width="18.7109375" style="2" customWidth="1"/>
    <col min="11" max="256" width="9.140625" style="2" customWidth="1"/>
  </cols>
  <sheetData>
    <row r="1" spans="1:10" x14ac:dyDescent="0.2">
      <c r="A1" s="2" t="str">
        <f>'2'!A1</f>
        <v>Naziv investicionog fonda: OMIF Maximus fund</v>
      </c>
      <c r="B1" s="39"/>
      <c r="D1" s="30"/>
      <c r="E1" s="138"/>
      <c r="F1" s="138"/>
      <c r="J1" s="30"/>
    </row>
    <row r="2" spans="1:10" x14ac:dyDescent="0.2">
      <c r="A2" s="2" t="str">
        <f>'2'!A2</f>
        <v xml:space="preserve">Registarski broj investicionog fonda: </v>
      </c>
      <c r="B2" s="39"/>
      <c r="D2" s="30"/>
      <c r="E2" s="138"/>
      <c r="F2" s="138"/>
      <c r="J2" s="30"/>
    </row>
    <row r="3" spans="1:10" x14ac:dyDescent="0.2">
      <c r="A3" s="2" t="str">
        <f>'2'!A3</f>
        <v>Naziv društva za upravljanje investicionim fondom: Društvo za upravljanje investicionim fondovima Kristal invest A.D. Banja Luka</v>
      </c>
      <c r="B3" s="39"/>
      <c r="D3" s="30"/>
      <c r="E3" s="138"/>
      <c r="F3" s="138"/>
      <c r="J3" s="30"/>
    </row>
    <row r="4" spans="1:10" x14ac:dyDescent="0.2">
      <c r="A4" s="2" t="str">
        <f>'2'!A4</f>
        <v>Matični broj društva za upravljanje investicionim fondom: 01935615</v>
      </c>
      <c r="B4" s="39"/>
      <c r="D4" s="30"/>
      <c r="E4" s="138"/>
      <c r="F4" s="138"/>
      <c r="J4" s="30"/>
    </row>
    <row r="5" spans="1:10" x14ac:dyDescent="0.2">
      <c r="A5" s="2" t="str">
        <f>'2'!A5</f>
        <v>JIB društva za upravljanje investicionim fondom: 4400819920004</v>
      </c>
      <c r="B5" s="39"/>
      <c r="D5" s="30"/>
      <c r="E5" s="138"/>
      <c r="F5" s="138"/>
      <c r="J5" s="30"/>
    </row>
    <row r="6" spans="1:10" x14ac:dyDescent="0.2">
      <c r="A6" s="2" t="str">
        <f>'2'!A6</f>
        <v>JIB zatvorenog investicionog fonda:</v>
      </c>
      <c r="B6" s="39"/>
      <c r="D6" s="30"/>
      <c r="E6" s="138"/>
      <c r="F6" s="138"/>
      <c r="J6" s="30"/>
    </row>
    <row r="7" spans="1:10" x14ac:dyDescent="0.2">
      <c r="B7" s="39"/>
      <c r="D7" s="30"/>
      <c r="E7" s="138"/>
      <c r="F7" s="138"/>
      <c r="J7" s="30"/>
    </row>
    <row r="8" spans="1:10" x14ac:dyDescent="0.2">
      <c r="B8" s="39"/>
      <c r="D8" s="30"/>
      <c r="E8" s="138"/>
      <c r="F8" s="138"/>
      <c r="J8" s="30"/>
    </row>
    <row r="9" spans="1:10" x14ac:dyDescent="0.2">
      <c r="B9" s="39"/>
      <c r="D9" s="30"/>
      <c r="E9" s="138"/>
      <c r="F9" s="138"/>
      <c r="J9" s="30"/>
    </row>
    <row r="10" spans="1:10" x14ac:dyDescent="0.2">
      <c r="A10" s="178" t="s">
        <v>773</v>
      </c>
      <c r="B10" s="178"/>
      <c r="C10" s="178"/>
      <c r="D10" s="178"/>
      <c r="E10" s="178"/>
      <c r="F10" s="178"/>
      <c r="G10" s="178"/>
      <c r="H10" s="178"/>
      <c r="I10" s="178"/>
      <c r="J10" s="178"/>
    </row>
    <row r="11" spans="1:10" x14ac:dyDescent="0.2">
      <c r="A11" s="178" t="s">
        <v>774</v>
      </c>
      <c r="B11" s="178"/>
      <c r="C11" s="178"/>
      <c r="D11" s="178"/>
      <c r="E11" s="178"/>
      <c r="F11" s="178"/>
      <c r="G11" s="178"/>
      <c r="H11" s="178"/>
      <c r="I11" s="178"/>
      <c r="J11" s="178"/>
    </row>
    <row r="12" spans="1:10" x14ac:dyDescent="0.2">
      <c r="A12" s="1"/>
      <c r="B12" s="39"/>
      <c r="C12" s="1"/>
      <c r="D12" s="108"/>
      <c r="E12" s="163"/>
      <c r="F12" s="163"/>
      <c r="G12" s="129"/>
      <c r="H12" s="1"/>
      <c r="I12" s="1"/>
      <c r="J12" s="108"/>
    </row>
    <row r="13" spans="1:10" x14ac:dyDescent="0.2">
      <c r="A13" s="1"/>
      <c r="B13" s="39"/>
      <c r="C13" s="1"/>
      <c r="D13" s="108"/>
      <c r="E13" s="163"/>
      <c r="F13" s="163"/>
      <c r="G13" s="129"/>
      <c r="H13" s="1"/>
      <c r="I13" s="1"/>
      <c r="J13" s="108"/>
    </row>
    <row r="14" spans="1:10" ht="89.25" customHeight="1" x14ac:dyDescent="0.2">
      <c r="A14" s="4" t="s">
        <v>775</v>
      </c>
      <c r="B14" s="4" t="s">
        <v>776</v>
      </c>
      <c r="C14" s="4" t="s">
        <v>710</v>
      </c>
      <c r="D14" s="109" t="s">
        <v>777</v>
      </c>
      <c r="E14" s="164" t="s">
        <v>778</v>
      </c>
      <c r="F14" s="164" t="s">
        <v>779</v>
      </c>
      <c r="G14" s="124" t="s">
        <v>780</v>
      </c>
      <c r="H14" s="4" t="s">
        <v>781</v>
      </c>
      <c r="I14" s="4" t="s">
        <v>782</v>
      </c>
      <c r="J14" s="109" t="s">
        <v>783</v>
      </c>
    </row>
    <row r="15" spans="1:10" x14ac:dyDescent="0.2">
      <c r="A15" s="34">
        <v>1</v>
      </c>
      <c r="B15" s="4">
        <v>2</v>
      </c>
      <c r="C15" s="34">
        <v>3</v>
      </c>
      <c r="D15" s="110">
        <v>4</v>
      </c>
      <c r="E15" s="165">
        <v>5</v>
      </c>
      <c r="F15" s="165">
        <v>6</v>
      </c>
      <c r="G15" s="165">
        <v>7</v>
      </c>
      <c r="H15" s="110">
        <v>8</v>
      </c>
      <c r="I15" s="110">
        <v>9</v>
      </c>
      <c r="J15" s="110">
        <v>10</v>
      </c>
    </row>
    <row r="16" spans="1:10" x14ac:dyDescent="0.2">
      <c r="A16" s="111">
        <v>44286</v>
      </c>
      <c r="B16" s="112" t="s">
        <v>784</v>
      </c>
      <c r="C16" s="113">
        <v>195862.4809</v>
      </c>
      <c r="D16" s="113">
        <v>196966.12400000001</v>
      </c>
      <c r="E16" s="166">
        <v>0</v>
      </c>
      <c r="F16" s="166">
        <v>0</v>
      </c>
      <c r="G16" s="166">
        <v>1103.6431</v>
      </c>
      <c r="H16" s="113">
        <v>0</v>
      </c>
      <c r="I16" s="113">
        <v>0</v>
      </c>
      <c r="J16" s="113">
        <v>1103.6431</v>
      </c>
    </row>
    <row r="17" spans="1:10" x14ac:dyDescent="0.2">
      <c r="A17" s="111">
        <v>44286</v>
      </c>
      <c r="B17" s="112" t="s">
        <v>785</v>
      </c>
      <c r="C17" s="113">
        <v>60662.5</v>
      </c>
      <c r="D17" s="113">
        <v>60662.5</v>
      </c>
      <c r="E17" s="166">
        <v>0</v>
      </c>
      <c r="F17" s="166">
        <v>0</v>
      </c>
      <c r="G17" s="166">
        <v>0</v>
      </c>
      <c r="H17" s="113">
        <v>0</v>
      </c>
      <c r="I17" s="113">
        <v>0</v>
      </c>
      <c r="J17" s="113">
        <v>0</v>
      </c>
    </row>
    <row r="18" spans="1:10" x14ac:dyDescent="0.2">
      <c r="A18" s="111">
        <v>44286</v>
      </c>
      <c r="B18" s="112" t="s">
        <v>786</v>
      </c>
      <c r="C18" s="113">
        <v>277607.84999999998</v>
      </c>
      <c r="D18" s="113">
        <v>277607.84999999998</v>
      </c>
      <c r="E18" s="166">
        <v>0</v>
      </c>
      <c r="F18" s="166">
        <v>0</v>
      </c>
      <c r="G18" s="166">
        <v>0</v>
      </c>
      <c r="H18" s="113">
        <v>0</v>
      </c>
      <c r="I18" s="113">
        <v>0</v>
      </c>
      <c r="J18" s="113">
        <v>0</v>
      </c>
    </row>
    <row r="19" spans="1:10" x14ac:dyDescent="0.2">
      <c r="A19" s="111">
        <v>44286</v>
      </c>
      <c r="B19" s="112" t="s">
        <v>787</v>
      </c>
      <c r="C19" s="113">
        <v>54604</v>
      </c>
      <c r="D19" s="113">
        <v>54604</v>
      </c>
      <c r="E19" s="166">
        <v>0</v>
      </c>
      <c r="F19" s="166">
        <v>0</v>
      </c>
      <c r="G19" s="166">
        <v>0</v>
      </c>
      <c r="H19" s="113">
        <v>0</v>
      </c>
      <c r="I19" s="113">
        <v>0</v>
      </c>
      <c r="J19" s="113">
        <v>0</v>
      </c>
    </row>
    <row r="20" spans="1:10" x14ac:dyDescent="0.2">
      <c r="A20" s="111">
        <v>44286</v>
      </c>
      <c r="B20" s="112" t="s">
        <v>788</v>
      </c>
      <c r="C20" s="113">
        <v>60193.625999999997</v>
      </c>
      <c r="D20" s="113">
        <v>64275.648000000001</v>
      </c>
      <c r="E20" s="166">
        <v>0</v>
      </c>
      <c r="F20" s="166">
        <v>0</v>
      </c>
      <c r="G20" s="166">
        <v>4082.0219999999999</v>
      </c>
      <c r="H20" s="113">
        <v>0</v>
      </c>
      <c r="I20" s="113">
        <v>0</v>
      </c>
      <c r="J20" s="113">
        <v>4082.0219999999999</v>
      </c>
    </row>
    <row r="21" spans="1:10" x14ac:dyDescent="0.2">
      <c r="A21" s="111">
        <v>44286</v>
      </c>
      <c r="B21" s="112" t="s">
        <v>789</v>
      </c>
      <c r="C21" s="113">
        <v>20049.901999999998</v>
      </c>
      <c r="D21" s="113">
        <v>19165.3475</v>
      </c>
      <c r="E21" s="166">
        <v>0</v>
      </c>
      <c r="F21" s="166">
        <v>0</v>
      </c>
      <c r="G21" s="166">
        <v>-884.55449999999996</v>
      </c>
      <c r="H21" s="113">
        <v>0</v>
      </c>
      <c r="I21" s="113">
        <v>0</v>
      </c>
      <c r="J21" s="113">
        <v>-884.55449999999996</v>
      </c>
    </row>
    <row r="22" spans="1:10" x14ac:dyDescent="0.2">
      <c r="A22" s="111">
        <v>44286</v>
      </c>
      <c r="B22" s="112" t="s">
        <v>790</v>
      </c>
      <c r="C22" s="113">
        <v>190977.36799999999</v>
      </c>
      <c r="D22" s="113">
        <v>126822.276</v>
      </c>
      <c r="E22" s="166">
        <v>0</v>
      </c>
      <c r="F22" s="166">
        <v>0</v>
      </c>
      <c r="G22" s="166">
        <v>-64155.091999999997</v>
      </c>
      <c r="H22" s="113">
        <v>0</v>
      </c>
      <c r="I22" s="113">
        <v>0</v>
      </c>
      <c r="J22" s="113">
        <v>-64155.091999999997</v>
      </c>
    </row>
    <row r="23" spans="1:10" x14ac:dyDescent="0.2">
      <c r="A23" s="111">
        <v>44286</v>
      </c>
      <c r="B23" s="112" t="s">
        <v>791</v>
      </c>
      <c r="C23" s="113">
        <v>116109.45</v>
      </c>
      <c r="D23" s="113">
        <v>106562.673</v>
      </c>
      <c r="E23" s="166">
        <v>0</v>
      </c>
      <c r="F23" s="166">
        <v>0</v>
      </c>
      <c r="G23" s="166">
        <v>-9546.777</v>
      </c>
      <c r="H23" s="113">
        <v>0</v>
      </c>
      <c r="I23" s="113">
        <v>0</v>
      </c>
      <c r="J23" s="113">
        <v>-9546.777</v>
      </c>
    </row>
    <row r="24" spans="1:10" x14ac:dyDescent="0.2">
      <c r="A24" s="111">
        <v>44286</v>
      </c>
      <c r="B24" s="112" t="s">
        <v>792</v>
      </c>
      <c r="C24" s="113">
        <v>166160.4227</v>
      </c>
      <c r="D24" s="113">
        <v>158789.84669999999</v>
      </c>
      <c r="E24" s="166">
        <v>0</v>
      </c>
      <c r="F24" s="166">
        <v>0</v>
      </c>
      <c r="G24" s="166">
        <v>-7370.576</v>
      </c>
      <c r="H24" s="113">
        <v>0</v>
      </c>
      <c r="I24" s="113">
        <v>0</v>
      </c>
      <c r="J24" s="113">
        <v>-7370.576</v>
      </c>
    </row>
    <row r="25" spans="1:10" x14ac:dyDescent="0.2">
      <c r="A25" s="111">
        <v>44286</v>
      </c>
      <c r="B25" s="112" t="s">
        <v>793</v>
      </c>
      <c r="C25" s="113">
        <v>67644.154500000004</v>
      </c>
      <c r="D25" s="113">
        <v>63682.859100000001</v>
      </c>
      <c r="E25" s="166">
        <v>0</v>
      </c>
      <c r="F25" s="166">
        <v>0</v>
      </c>
      <c r="G25" s="166">
        <v>-3961.2954</v>
      </c>
      <c r="H25" s="113">
        <v>0</v>
      </c>
      <c r="I25" s="113">
        <v>0</v>
      </c>
      <c r="J25" s="113">
        <v>-3961.2954</v>
      </c>
    </row>
    <row r="26" spans="1:10" x14ac:dyDescent="0.2">
      <c r="A26" s="111">
        <v>44286</v>
      </c>
      <c r="B26" s="112" t="s">
        <v>794</v>
      </c>
      <c r="C26" s="113">
        <v>310004.68400000001</v>
      </c>
      <c r="D26" s="113">
        <v>310004.68400000001</v>
      </c>
      <c r="E26" s="166">
        <v>0</v>
      </c>
      <c r="F26" s="166">
        <v>0</v>
      </c>
      <c r="G26" s="166">
        <v>0</v>
      </c>
      <c r="H26" s="113">
        <v>0</v>
      </c>
      <c r="I26" s="113">
        <v>0</v>
      </c>
      <c r="J26" s="113">
        <v>0</v>
      </c>
    </row>
    <row r="27" spans="1:10" x14ac:dyDescent="0.2">
      <c r="A27" s="111">
        <v>44286</v>
      </c>
      <c r="B27" s="112" t="s">
        <v>795</v>
      </c>
      <c r="C27" s="113">
        <v>265699.6899</v>
      </c>
      <c r="D27" s="113">
        <v>265699.6899</v>
      </c>
      <c r="E27" s="166">
        <v>0</v>
      </c>
      <c r="F27" s="166">
        <v>0</v>
      </c>
      <c r="G27" s="166">
        <v>0</v>
      </c>
      <c r="H27" s="113">
        <v>0</v>
      </c>
      <c r="I27" s="113">
        <v>0</v>
      </c>
      <c r="J27" s="113">
        <v>0</v>
      </c>
    </row>
    <row r="28" spans="1:10" x14ac:dyDescent="0.2">
      <c r="A28" s="111">
        <v>44286</v>
      </c>
      <c r="B28" s="112" t="s">
        <v>796</v>
      </c>
      <c r="C28" s="113">
        <v>118208.24</v>
      </c>
      <c r="D28" s="113">
        <v>118208.24</v>
      </c>
      <c r="E28" s="166">
        <v>0</v>
      </c>
      <c r="F28" s="166">
        <v>0</v>
      </c>
      <c r="G28" s="166">
        <v>0</v>
      </c>
      <c r="H28" s="113">
        <v>0</v>
      </c>
      <c r="I28" s="113">
        <v>0</v>
      </c>
      <c r="J28" s="113">
        <v>0</v>
      </c>
    </row>
    <row r="29" spans="1:10" x14ac:dyDescent="0.2">
      <c r="A29" s="111">
        <v>44286</v>
      </c>
      <c r="B29" s="112" t="s">
        <v>797</v>
      </c>
      <c r="C29" s="113">
        <v>495632.63880000002</v>
      </c>
      <c r="D29" s="113">
        <v>495632.63880000002</v>
      </c>
      <c r="E29" s="166">
        <v>0</v>
      </c>
      <c r="F29" s="166">
        <v>0</v>
      </c>
      <c r="G29" s="166">
        <v>0</v>
      </c>
      <c r="H29" s="113">
        <v>0</v>
      </c>
      <c r="I29" s="113">
        <v>0</v>
      </c>
      <c r="J29" s="113">
        <v>0</v>
      </c>
    </row>
    <row r="30" spans="1:10" x14ac:dyDescent="0.2">
      <c r="A30" s="111">
        <v>44286</v>
      </c>
      <c r="B30" s="112" t="s">
        <v>798</v>
      </c>
      <c r="C30" s="113">
        <v>84924.606799999994</v>
      </c>
      <c r="D30" s="113">
        <v>82506.824399999998</v>
      </c>
      <c r="E30" s="166">
        <v>0</v>
      </c>
      <c r="F30" s="166">
        <v>0</v>
      </c>
      <c r="G30" s="166">
        <v>-2417.7824000000001</v>
      </c>
      <c r="H30" s="113">
        <v>0</v>
      </c>
      <c r="I30" s="113">
        <v>0</v>
      </c>
      <c r="J30" s="113">
        <v>-2417.7824000000001</v>
      </c>
    </row>
    <row r="31" spans="1:10" x14ac:dyDescent="0.2">
      <c r="A31" s="111">
        <v>44286</v>
      </c>
      <c r="B31" s="112" t="s">
        <v>799</v>
      </c>
      <c r="C31" s="113">
        <v>182783.19149999999</v>
      </c>
      <c r="D31" s="113">
        <v>206216.93400000001</v>
      </c>
      <c r="E31" s="166">
        <v>0</v>
      </c>
      <c r="F31" s="166">
        <v>0</v>
      </c>
      <c r="G31" s="166">
        <v>23433.7425</v>
      </c>
      <c r="H31" s="113">
        <v>0</v>
      </c>
      <c r="I31" s="113">
        <v>0</v>
      </c>
      <c r="J31" s="113">
        <v>23433.7425</v>
      </c>
    </row>
    <row r="32" spans="1:10" x14ac:dyDescent="0.2">
      <c r="A32" s="111">
        <v>44286</v>
      </c>
      <c r="B32" s="112" t="s">
        <v>800</v>
      </c>
      <c r="C32" s="113">
        <v>0</v>
      </c>
      <c r="D32" s="113">
        <v>0</v>
      </c>
      <c r="E32" s="166">
        <v>0</v>
      </c>
      <c r="F32" s="166">
        <v>0</v>
      </c>
      <c r="G32" s="166">
        <v>0</v>
      </c>
      <c r="H32" s="113">
        <v>0</v>
      </c>
      <c r="I32" s="113">
        <v>0</v>
      </c>
      <c r="J32" s="113">
        <v>0</v>
      </c>
    </row>
    <row r="33" spans="1:10" x14ac:dyDescent="0.2">
      <c r="A33" s="111">
        <v>44286</v>
      </c>
      <c r="B33" s="112" t="s">
        <v>801</v>
      </c>
      <c r="C33" s="113">
        <v>1826585.64</v>
      </c>
      <c r="D33" s="113">
        <v>1891715.4108</v>
      </c>
      <c r="E33" s="166">
        <v>0</v>
      </c>
      <c r="F33" s="166">
        <v>0</v>
      </c>
      <c r="G33" s="166">
        <v>65129.770799999998</v>
      </c>
      <c r="H33" s="113">
        <v>0</v>
      </c>
      <c r="I33" s="113">
        <v>0</v>
      </c>
      <c r="J33" s="113">
        <v>65129.770799999998</v>
      </c>
    </row>
    <row r="34" spans="1:10" x14ac:dyDescent="0.2">
      <c r="A34" s="111">
        <v>44286</v>
      </c>
      <c r="B34" s="112" t="s">
        <v>802</v>
      </c>
      <c r="C34" s="113">
        <v>7622.0039999999999</v>
      </c>
      <c r="D34" s="113">
        <v>7622.0039999999999</v>
      </c>
      <c r="E34" s="166">
        <v>0</v>
      </c>
      <c r="F34" s="166">
        <v>0</v>
      </c>
      <c r="G34" s="166">
        <v>0</v>
      </c>
      <c r="H34" s="113">
        <v>0</v>
      </c>
      <c r="I34" s="113">
        <v>0</v>
      </c>
      <c r="J34" s="113">
        <v>0</v>
      </c>
    </row>
    <row r="35" spans="1:10" x14ac:dyDescent="0.2">
      <c r="A35" s="111">
        <v>44286</v>
      </c>
      <c r="B35" s="112" t="s">
        <v>803</v>
      </c>
      <c r="C35" s="113">
        <v>169988.136</v>
      </c>
      <c r="D35" s="113">
        <v>169988.136</v>
      </c>
      <c r="E35" s="166">
        <v>0</v>
      </c>
      <c r="F35" s="166">
        <v>0</v>
      </c>
      <c r="G35" s="166">
        <v>0</v>
      </c>
      <c r="H35" s="113">
        <v>0</v>
      </c>
      <c r="I35" s="113">
        <v>0</v>
      </c>
      <c r="J35" s="113">
        <v>0</v>
      </c>
    </row>
    <row r="36" spans="1:10" x14ac:dyDescent="0.2">
      <c r="A36" s="111">
        <v>44286</v>
      </c>
      <c r="B36" s="112" t="s">
        <v>804</v>
      </c>
      <c r="C36" s="113">
        <v>79171.850399999996</v>
      </c>
      <c r="D36" s="113">
        <v>79171.850399999996</v>
      </c>
      <c r="E36" s="166">
        <v>0</v>
      </c>
      <c r="F36" s="166">
        <v>0</v>
      </c>
      <c r="G36" s="166">
        <v>0</v>
      </c>
      <c r="H36" s="113">
        <v>0</v>
      </c>
      <c r="I36" s="113">
        <v>0</v>
      </c>
      <c r="J36" s="113">
        <v>0</v>
      </c>
    </row>
    <row r="37" spans="1:10" x14ac:dyDescent="0.2">
      <c r="A37" s="111">
        <v>44286</v>
      </c>
      <c r="B37" s="112" t="s">
        <v>805</v>
      </c>
      <c r="C37" s="113">
        <v>6769.2864</v>
      </c>
      <c r="D37" s="113">
        <v>6769.2864</v>
      </c>
      <c r="E37" s="166">
        <v>0</v>
      </c>
      <c r="F37" s="166">
        <v>0</v>
      </c>
      <c r="G37" s="166">
        <v>0</v>
      </c>
      <c r="H37" s="113">
        <v>0</v>
      </c>
      <c r="I37" s="113">
        <v>0</v>
      </c>
      <c r="J37" s="113">
        <v>0</v>
      </c>
    </row>
    <row r="38" spans="1:10" x14ac:dyDescent="0.2">
      <c r="A38" s="111">
        <v>44286</v>
      </c>
      <c r="B38" s="112" t="s">
        <v>806</v>
      </c>
      <c r="C38" s="113">
        <v>484376.51552383997</v>
      </c>
      <c r="D38" s="113">
        <v>469803.49380403198</v>
      </c>
      <c r="E38" s="166">
        <v>0</v>
      </c>
      <c r="F38" s="166">
        <v>0</v>
      </c>
      <c r="G38" s="166">
        <v>-13050.097050111999</v>
      </c>
      <c r="H38" s="113">
        <v>-1522.9246696959999</v>
      </c>
      <c r="I38" s="113">
        <v>0</v>
      </c>
      <c r="J38" s="113">
        <v>-14573.021719808001</v>
      </c>
    </row>
    <row r="39" spans="1:10" x14ac:dyDescent="0.2">
      <c r="A39" s="111">
        <v>44286</v>
      </c>
      <c r="B39" s="112" t="s">
        <v>807</v>
      </c>
      <c r="C39" s="113">
        <v>539511.98942300002</v>
      </c>
      <c r="D39" s="113">
        <v>686651.62290199997</v>
      </c>
      <c r="E39" s="166">
        <v>0</v>
      </c>
      <c r="F39" s="166">
        <v>0</v>
      </c>
      <c r="G39" s="166">
        <v>147139.63347900001</v>
      </c>
      <c r="H39" s="113">
        <v>0</v>
      </c>
      <c r="I39" s="113">
        <v>0</v>
      </c>
      <c r="J39" s="113">
        <v>147139.63347900001</v>
      </c>
    </row>
    <row r="40" spans="1:10" x14ac:dyDescent="0.2">
      <c r="A40" s="111">
        <v>44286</v>
      </c>
      <c r="B40" s="112" t="s">
        <v>808</v>
      </c>
      <c r="C40" s="113">
        <v>356037.73732800002</v>
      </c>
      <c r="D40" s="113">
        <v>337783.85905600002</v>
      </c>
      <c r="E40" s="166">
        <v>0</v>
      </c>
      <c r="F40" s="166">
        <v>0</v>
      </c>
      <c r="G40" s="166">
        <v>-18258.586975999999</v>
      </c>
      <c r="H40" s="113">
        <v>4.708704</v>
      </c>
      <c r="I40" s="113">
        <v>0</v>
      </c>
      <c r="J40" s="113">
        <v>-18253.878272000002</v>
      </c>
    </row>
    <row r="41" spans="1:10" x14ac:dyDescent="0.2">
      <c r="A41" s="111">
        <v>44286</v>
      </c>
      <c r="B41" s="112" t="s">
        <v>809</v>
      </c>
      <c r="C41" s="113">
        <v>434781.00900000002</v>
      </c>
      <c r="D41" s="113">
        <v>463766.40960000001</v>
      </c>
      <c r="E41" s="166">
        <v>0</v>
      </c>
      <c r="F41" s="166">
        <v>0</v>
      </c>
      <c r="G41" s="166">
        <v>28985.400600000001</v>
      </c>
      <c r="H41" s="113">
        <v>0</v>
      </c>
      <c r="I41" s="113">
        <v>0</v>
      </c>
      <c r="J41" s="113">
        <v>28985.400600000001</v>
      </c>
    </row>
    <row r="42" spans="1:10" x14ac:dyDescent="0.2">
      <c r="A42" s="111">
        <v>44286</v>
      </c>
      <c r="B42" s="112" t="s">
        <v>810</v>
      </c>
      <c r="C42" s="113">
        <v>252001.7929232</v>
      </c>
      <c r="D42" s="113">
        <v>245498.210594</v>
      </c>
      <c r="E42" s="166">
        <v>0</v>
      </c>
      <c r="F42" s="166">
        <v>0</v>
      </c>
      <c r="G42" s="166">
        <v>-10257.72047548</v>
      </c>
      <c r="H42" s="113">
        <v>3754.13814628</v>
      </c>
      <c r="I42" s="113">
        <v>0</v>
      </c>
      <c r="J42" s="113">
        <v>-6503.5823291999995</v>
      </c>
    </row>
    <row r="43" spans="1:10" x14ac:dyDescent="0.2">
      <c r="A43" s="111">
        <v>44286</v>
      </c>
      <c r="B43" s="112" t="s">
        <v>811</v>
      </c>
      <c r="C43" s="113">
        <v>224118.34648000001</v>
      </c>
      <c r="D43" s="113">
        <v>221986.10712</v>
      </c>
      <c r="E43" s="166">
        <v>0</v>
      </c>
      <c r="F43" s="166">
        <v>0</v>
      </c>
      <c r="G43" s="166">
        <v>-2132.23936</v>
      </c>
      <c r="H43" s="113">
        <v>0</v>
      </c>
      <c r="I43" s="113">
        <v>0</v>
      </c>
      <c r="J43" s="113">
        <v>-2132.23936</v>
      </c>
    </row>
    <row r="44" spans="1:10" x14ac:dyDescent="0.2">
      <c r="A44" s="111"/>
      <c r="B44" s="112" t="s">
        <v>812</v>
      </c>
      <c r="C44" s="113">
        <v>7048089.11257804</v>
      </c>
      <c r="D44" s="113">
        <v>7188164.5260760318</v>
      </c>
      <c r="E44" s="166">
        <v>0</v>
      </c>
      <c r="F44" s="166">
        <v>0</v>
      </c>
      <c r="G44" s="166">
        <v>137839.49131740801</v>
      </c>
      <c r="H44" s="113">
        <v>2235.9221805840002</v>
      </c>
      <c r="I44" s="113"/>
      <c r="J44" s="113">
        <v>140075.41349799201</v>
      </c>
    </row>
    <row r="45" spans="1:10" ht="15.95" customHeight="1" x14ac:dyDescent="0.2">
      <c r="A45" s="111"/>
      <c r="B45" s="112" t="s">
        <v>813</v>
      </c>
      <c r="C45" s="113"/>
      <c r="D45" s="113"/>
      <c r="E45" s="166"/>
      <c r="F45" s="166"/>
      <c r="G45" s="166"/>
      <c r="H45" s="113"/>
      <c r="I45" s="113"/>
      <c r="J45" s="113"/>
    </row>
    <row r="46" spans="1:10" ht="15.95" customHeight="1" x14ac:dyDescent="0.2">
      <c r="A46" s="111"/>
      <c r="B46" s="112" t="s">
        <v>814</v>
      </c>
      <c r="C46" s="113"/>
      <c r="D46" s="113"/>
      <c r="E46" s="166"/>
      <c r="F46" s="166"/>
      <c r="G46" s="166"/>
      <c r="H46" s="113"/>
      <c r="I46" s="113"/>
      <c r="J46" s="113"/>
    </row>
    <row r="47" spans="1:10" ht="15.95" customHeight="1" x14ac:dyDescent="0.2">
      <c r="A47" s="111">
        <v>44286</v>
      </c>
      <c r="B47" s="112" t="s">
        <v>815</v>
      </c>
      <c r="C47" s="113">
        <v>267793.04197321809</v>
      </c>
      <c r="D47" s="113">
        <v>341623.78319999971</v>
      </c>
      <c r="E47" s="166">
        <v>25104.1506386685</v>
      </c>
      <c r="F47" s="166">
        <v>0</v>
      </c>
      <c r="G47" s="166">
        <v>0</v>
      </c>
      <c r="H47" s="113">
        <v>0</v>
      </c>
      <c r="I47" s="113">
        <v>0</v>
      </c>
      <c r="J47" s="113">
        <v>25104.1506386685</v>
      </c>
    </row>
    <row r="48" spans="1:10" ht="15.95" customHeight="1" x14ac:dyDescent="0.2">
      <c r="A48" s="111">
        <v>44286</v>
      </c>
      <c r="B48" s="112" t="s">
        <v>816</v>
      </c>
      <c r="C48" s="113">
        <v>406540.67996773229</v>
      </c>
      <c r="D48" s="113">
        <v>526620.26700000046</v>
      </c>
      <c r="E48" s="166">
        <v>37904.290348484901</v>
      </c>
      <c r="F48" s="166">
        <v>0</v>
      </c>
      <c r="G48" s="166">
        <v>0</v>
      </c>
      <c r="H48" s="113">
        <v>0</v>
      </c>
      <c r="I48" s="113">
        <v>0</v>
      </c>
      <c r="J48" s="113">
        <v>37904.290348484901</v>
      </c>
    </row>
    <row r="49" spans="1:10" ht="15.95" customHeight="1" x14ac:dyDescent="0.2">
      <c r="A49" s="111">
        <v>44286</v>
      </c>
      <c r="B49" s="112" t="s">
        <v>817</v>
      </c>
      <c r="C49" s="113">
        <v>82997.863527603302</v>
      </c>
      <c r="D49" s="113">
        <v>106712.552</v>
      </c>
      <c r="E49" s="166">
        <v>10174.626992404799</v>
      </c>
      <c r="F49" s="166">
        <v>0</v>
      </c>
      <c r="G49" s="166">
        <v>0</v>
      </c>
      <c r="H49" s="113">
        <v>0</v>
      </c>
      <c r="I49" s="113">
        <v>0</v>
      </c>
      <c r="J49" s="113">
        <v>10174.626992404799</v>
      </c>
    </row>
    <row r="50" spans="1:10" ht="15.95" customHeight="1" x14ac:dyDescent="0.2">
      <c r="A50" s="111">
        <v>44286</v>
      </c>
      <c r="B50" s="112" t="s">
        <v>818</v>
      </c>
      <c r="C50" s="113">
        <v>418883.32294259238</v>
      </c>
      <c r="D50" s="113">
        <v>559622.89151999995</v>
      </c>
      <c r="E50" s="166">
        <v>64474.760247604201</v>
      </c>
      <c r="F50" s="166">
        <v>0</v>
      </c>
      <c r="G50" s="166">
        <v>0</v>
      </c>
      <c r="H50" s="113">
        <v>0</v>
      </c>
      <c r="I50" s="113">
        <v>0</v>
      </c>
      <c r="J50" s="113">
        <v>64474.760247604201</v>
      </c>
    </row>
    <row r="51" spans="1:10" ht="15.95" customHeight="1" x14ac:dyDescent="0.2">
      <c r="A51" s="111"/>
      <c r="B51" s="112" t="s">
        <v>723</v>
      </c>
      <c r="C51" s="113">
        <v>1176214.9084111459</v>
      </c>
      <c r="D51" s="113">
        <v>1534579.4937200001</v>
      </c>
      <c r="E51" s="166">
        <v>137657.82822716239</v>
      </c>
      <c r="F51" s="166">
        <v>0</v>
      </c>
      <c r="G51" s="166">
        <v>0</v>
      </c>
      <c r="H51" s="113">
        <v>0</v>
      </c>
      <c r="I51" s="113"/>
      <c r="J51" s="113">
        <v>137657.82822716239</v>
      </c>
    </row>
    <row r="52" spans="1:10" ht="15.95" customHeight="1" x14ac:dyDescent="0.2">
      <c r="A52" s="111"/>
      <c r="B52" s="112" t="s">
        <v>819</v>
      </c>
      <c r="C52" s="113"/>
      <c r="D52" s="113"/>
      <c r="E52" s="166"/>
      <c r="F52" s="166"/>
      <c r="G52" s="166"/>
      <c r="H52" s="113"/>
      <c r="I52" s="113"/>
      <c r="J52" s="113"/>
    </row>
    <row r="53" spans="1:10" ht="15.95" customHeight="1" x14ac:dyDescent="0.2">
      <c r="A53" s="111"/>
      <c r="B53" s="112" t="s">
        <v>820</v>
      </c>
      <c r="C53" s="113"/>
      <c r="D53" s="113"/>
      <c r="E53" s="166"/>
      <c r="F53" s="166"/>
      <c r="G53" s="166"/>
      <c r="H53" s="113"/>
      <c r="I53" s="113"/>
      <c r="J53" s="113"/>
    </row>
    <row r="54" spans="1:10" ht="15.95" customHeight="1" x14ac:dyDescent="0.2">
      <c r="A54" s="111"/>
      <c r="B54" s="112" t="s">
        <v>821</v>
      </c>
      <c r="C54" s="113"/>
      <c r="D54" s="113"/>
      <c r="E54" s="166"/>
      <c r="F54" s="166"/>
      <c r="G54" s="166"/>
      <c r="H54" s="113"/>
      <c r="I54" s="113"/>
      <c r="J54" s="113"/>
    </row>
    <row r="55" spans="1:10" ht="15.95" customHeight="1" x14ac:dyDescent="0.2">
      <c r="A55" s="111"/>
      <c r="B55" s="114" t="s">
        <v>822</v>
      </c>
      <c r="C55" s="115">
        <v>8224304.0209891852</v>
      </c>
      <c r="D55" s="115">
        <v>8722744.0197960325</v>
      </c>
      <c r="E55" s="167">
        <v>137657.82822716239</v>
      </c>
      <c r="F55" s="167">
        <v>0</v>
      </c>
      <c r="G55" s="167">
        <v>137839.49131740801</v>
      </c>
      <c r="H55" s="115">
        <v>2235.9221805840002</v>
      </c>
      <c r="I55" s="115">
        <v>0</v>
      </c>
      <c r="J55" s="115">
        <v>277733.2417251544</v>
      </c>
    </row>
    <row r="56" spans="1:10" x14ac:dyDescent="0.2">
      <c r="C56" s="13"/>
      <c r="D56" s="13"/>
      <c r="E56" s="168"/>
      <c r="F56" s="168"/>
      <c r="G56" s="168"/>
      <c r="H56" s="13"/>
      <c r="I56" s="13"/>
      <c r="J56" s="13"/>
    </row>
    <row r="58" spans="1:10" ht="34.5" customHeight="1" x14ac:dyDescent="0.2">
      <c r="A58" s="13" t="s">
        <v>160</v>
      </c>
      <c r="D58" s="1" t="s">
        <v>229</v>
      </c>
      <c r="F58" s="129" t="s">
        <v>162</v>
      </c>
      <c r="H58" s="186" t="s">
        <v>163</v>
      </c>
      <c r="I58" s="186"/>
      <c r="J58" s="186"/>
    </row>
    <row r="59" spans="1:10" ht="27" customHeight="1" x14ac:dyDescent="0.2">
      <c r="A59" s="13" t="s">
        <v>164</v>
      </c>
      <c r="D59" s="32" t="s">
        <v>165</v>
      </c>
      <c r="H59" s="205" t="s">
        <v>166</v>
      </c>
      <c r="I59" s="205"/>
      <c r="J59" s="205"/>
    </row>
  </sheetData>
  <mergeCells count="4">
    <mergeCell ref="A11:J11"/>
    <mergeCell ref="H59:J59"/>
    <mergeCell ref="A10:J10"/>
    <mergeCell ref="H58:J5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86"/>
  <sheetViews>
    <sheetView tabSelected="1" view="pageBreakPreview" topLeftCell="B13" zoomScaleNormal="100" zoomScaleSheetLayoutView="100" workbookViewId="0">
      <selection activeCell="B1" sqref="B1"/>
    </sheetView>
  </sheetViews>
  <sheetFormatPr defaultColWidth="8" defaultRowHeight="12.75" customHeight="1" x14ac:dyDescent="0.2"/>
  <cols>
    <col min="1" max="1" width="6" style="33" hidden="1" customWidth="1"/>
    <col min="2" max="2" width="7.5703125" style="33" customWidth="1"/>
    <col min="3" max="3" width="9.140625" style="33" customWidth="1"/>
    <col min="4" max="4" width="18.7109375" style="33" customWidth="1"/>
    <col min="5" max="9" width="9.140625" style="33" customWidth="1"/>
    <col min="10" max="10" width="13.85546875" style="33" customWidth="1"/>
    <col min="11" max="11" width="10.85546875" style="33" customWidth="1"/>
    <col min="12" max="12" width="16.85546875" style="33" customWidth="1"/>
    <col min="13" max="13" width="10.28515625" style="33" customWidth="1"/>
    <col min="14" max="256" width="9.140625" style="33" customWidth="1"/>
  </cols>
  <sheetData>
    <row r="1" spans="2:12" x14ac:dyDescent="0.2">
      <c r="B1" s="2" t="str">
        <f>'2'!A1</f>
        <v>Naziv investicionog fonda: OMIF Maximus fund</v>
      </c>
    </row>
    <row r="2" spans="2:12" x14ac:dyDescent="0.2">
      <c r="B2" s="2" t="str">
        <f>'2'!A2</f>
        <v xml:space="preserve">Registarski broj investicionog fonda: </v>
      </c>
    </row>
    <row r="3" spans="2:12" x14ac:dyDescent="0.2">
      <c r="B3" s="2" t="str">
        <f>'2'!A3</f>
        <v>Naziv društva za upravljanje investicionim fondom: Društvo za upravljanje investicionim fondovima Kristal invest A.D. Banja Luka</v>
      </c>
    </row>
    <row r="4" spans="2:12" x14ac:dyDescent="0.2">
      <c r="B4" s="2" t="str">
        <f>'2'!A4</f>
        <v>Matični broj društva za upravljanje investicionim fondom: 01935615</v>
      </c>
    </row>
    <row r="5" spans="2:12" x14ac:dyDescent="0.2">
      <c r="B5" s="2" t="str">
        <f>'2'!A5</f>
        <v>JIB društva za upravljanje investicionim fondom: 4400819920004</v>
      </c>
    </row>
    <row r="6" spans="2:12" x14ac:dyDescent="0.2">
      <c r="B6" s="2" t="str">
        <f>'2'!A6</f>
        <v>JIB zatvorenog investicionog fonda:</v>
      </c>
    </row>
    <row r="9" spans="2:12" x14ac:dyDescent="0.2">
      <c r="B9" s="239" t="s">
        <v>823</v>
      </c>
      <c r="C9" s="239"/>
      <c r="D9" s="239"/>
      <c r="E9" s="239"/>
      <c r="F9" s="239"/>
      <c r="G9" s="239"/>
      <c r="H9" s="239"/>
      <c r="I9" s="239"/>
      <c r="J9" s="239"/>
      <c r="K9" s="239"/>
      <c r="L9" s="239"/>
    </row>
    <row r="10" spans="2:12" x14ac:dyDescent="0.2">
      <c r="B10" s="239" t="s">
        <v>824</v>
      </c>
      <c r="C10" s="239"/>
      <c r="D10" s="239"/>
      <c r="E10" s="239"/>
      <c r="F10" s="239"/>
      <c r="G10" s="239"/>
      <c r="H10" s="239"/>
      <c r="I10" s="239"/>
      <c r="J10" s="239"/>
      <c r="K10" s="239"/>
      <c r="L10" s="239"/>
    </row>
    <row r="12" spans="2:12" x14ac:dyDescent="0.2">
      <c r="B12" s="237" t="s">
        <v>825</v>
      </c>
      <c r="C12" s="237"/>
      <c r="D12" s="237"/>
      <c r="E12" s="237"/>
      <c r="F12" s="237"/>
      <c r="G12" s="237"/>
      <c r="H12" s="237"/>
      <c r="I12" s="237"/>
      <c r="J12" s="237"/>
      <c r="K12" s="237"/>
      <c r="L12" s="237"/>
    </row>
    <row r="14" spans="2:12" ht="40.5" customHeight="1" x14ac:dyDescent="0.2">
      <c r="B14" s="116" t="s">
        <v>826</v>
      </c>
      <c r="C14" s="235" t="s">
        <v>827</v>
      </c>
      <c r="D14" s="236"/>
      <c r="E14" s="235" t="s">
        <v>353</v>
      </c>
      <c r="F14" s="236"/>
      <c r="G14" s="235" t="s">
        <v>828</v>
      </c>
      <c r="H14" s="236"/>
      <c r="I14" s="235" t="s">
        <v>829</v>
      </c>
      <c r="J14" s="236"/>
      <c r="K14" s="235" t="s">
        <v>830</v>
      </c>
      <c r="L14" s="236"/>
    </row>
    <row r="15" spans="2:12" ht="10.5" customHeight="1" x14ac:dyDescent="0.2">
      <c r="B15" s="117">
        <v>1</v>
      </c>
      <c r="C15" s="228">
        <v>2</v>
      </c>
      <c r="D15" s="229"/>
      <c r="E15" s="228">
        <v>3</v>
      </c>
      <c r="F15" s="229"/>
      <c r="G15" s="228">
        <v>4</v>
      </c>
      <c r="H15" s="229"/>
      <c r="I15" s="228">
        <v>5</v>
      </c>
      <c r="J15" s="229"/>
      <c r="K15" s="228">
        <v>6</v>
      </c>
      <c r="L15" s="229"/>
    </row>
    <row r="16" spans="2:12" x14ac:dyDescent="0.2">
      <c r="B16" s="117" t="s">
        <v>234</v>
      </c>
      <c r="C16" s="230"/>
      <c r="D16" s="232"/>
      <c r="E16" s="240"/>
      <c r="F16" s="241"/>
      <c r="G16" s="223"/>
      <c r="H16" s="224"/>
      <c r="I16" s="223"/>
      <c r="J16" s="224"/>
      <c r="K16" s="223"/>
      <c r="L16" s="224"/>
    </row>
    <row r="17" spans="2:12" x14ac:dyDescent="0.2">
      <c r="B17" s="118"/>
      <c r="C17" s="230" t="s">
        <v>727</v>
      </c>
      <c r="D17" s="232"/>
      <c r="E17" s="240"/>
      <c r="F17" s="241"/>
      <c r="G17" s="223"/>
      <c r="H17" s="224"/>
      <c r="I17" s="223"/>
      <c r="J17" s="224"/>
      <c r="K17" s="223"/>
      <c r="L17" s="224"/>
    </row>
    <row r="18" spans="2:12" x14ac:dyDescent="0.2">
      <c r="C18" s="37"/>
      <c r="D18" s="37"/>
      <c r="E18" s="37"/>
      <c r="F18" s="37"/>
      <c r="G18" s="37"/>
      <c r="H18" s="37"/>
      <c r="I18" s="37"/>
      <c r="J18" s="37"/>
      <c r="K18" s="37"/>
      <c r="L18" s="37"/>
    </row>
    <row r="19" spans="2:12" x14ac:dyDescent="0.2">
      <c r="B19" s="237" t="s">
        <v>831</v>
      </c>
      <c r="C19" s="237"/>
      <c r="D19" s="237"/>
      <c r="E19" s="237"/>
      <c r="F19" s="237"/>
      <c r="G19" s="237"/>
      <c r="H19" s="237"/>
      <c r="I19" s="237"/>
      <c r="J19" s="237"/>
      <c r="K19" s="237"/>
      <c r="L19" s="237"/>
    </row>
    <row r="20" spans="2:12" x14ac:dyDescent="0.2"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2:12" x14ac:dyDescent="0.2">
      <c r="B21" s="230" t="s">
        <v>832</v>
      </c>
      <c r="C21" s="231"/>
      <c r="D21" s="231"/>
      <c r="E21" s="231"/>
      <c r="F21" s="231"/>
      <c r="G21" s="231"/>
      <c r="H21" s="231"/>
      <c r="I21" s="231"/>
      <c r="J21" s="232"/>
    </row>
    <row r="22" spans="2:12" ht="27.75" customHeight="1" x14ac:dyDescent="0.2">
      <c r="B22" s="116" t="s">
        <v>826</v>
      </c>
      <c r="C22" s="235" t="s">
        <v>827</v>
      </c>
      <c r="D22" s="236"/>
      <c r="E22" s="235" t="s">
        <v>833</v>
      </c>
      <c r="F22" s="236"/>
      <c r="G22" s="235" t="s">
        <v>834</v>
      </c>
      <c r="H22" s="236"/>
      <c r="I22" s="235" t="s">
        <v>835</v>
      </c>
      <c r="J22" s="236"/>
    </row>
    <row r="23" spans="2:12" ht="10.5" customHeight="1" x14ac:dyDescent="0.2">
      <c r="B23" s="117">
        <v>1</v>
      </c>
      <c r="C23" s="228">
        <v>2</v>
      </c>
      <c r="D23" s="229"/>
      <c r="E23" s="228">
        <v>3</v>
      </c>
      <c r="F23" s="229"/>
      <c r="G23" s="228">
        <v>4</v>
      </c>
      <c r="H23" s="229"/>
      <c r="I23" s="228">
        <v>5</v>
      </c>
      <c r="J23" s="229"/>
    </row>
    <row r="24" spans="2:12" x14ac:dyDescent="0.2">
      <c r="B24" s="117" t="s">
        <v>234</v>
      </c>
      <c r="C24" s="230"/>
      <c r="D24" s="232"/>
      <c r="E24" s="240"/>
      <c r="F24" s="241"/>
      <c r="G24" s="230"/>
      <c r="H24" s="232"/>
      <c r="I24" s="223"/>
      <c r="J24" s="224"/>
    </row>
    <row r="25" spans="2:12" x14ac:dyDescent="0.2">
      <c r="B25" s="117"/>
      <c r="C25" s="233" t="s">
        <v>836</v>
      </c>
      <c r="D25" s="234"/>
      <c r="E25" s="240"/>
      <c r="F25" s="241"/>
      <c r="G25" s="230"/>
      <c r="H25" s="232"/>
      <c r="I25" s="223"/>
      <c r="J25" s="224"/>
    </row>
    <row r="26" spans="2:12" x14ac:dyDescent="0.2">
      <c r="B26" s="230" t="s">
        <v>837</v>
      </c>
      <c r="C26" s="231"/>
      <c r="D26" s="231"/>
      <c r="E26" s="231"/>
      <c r="F26" s="231"/>
      <c r="G26" s="231"/>
      <c r="H26" s="231"/>
      <c r="I26" s="231"/>
      <c r="J26" s="232"/>
    </row>
    <row r="27" spans="2:12" ht="24.75" customHeight="1" x14ac:dyDescent="0.2">
      <c r="B27" s="116" t="s">
        <v>826</v>
      </c>
      <c r="C27" s="235" t="s">
        <v>827</v>
      </c>
      <c r="D27" s="236"/>
      <c r="E27" s="235" t="s">
        <v>838</v>
      </c>
      <c r="F27" s="236"/>
      <c r="G27" s="235" t="s">
        <v>839</v>
      </c>
      <c r="H27" s="236"/>
      <c r="I27" s="235" t="s">
        <v>840</v>
      </c>
      <c r="J27" s="236"/>
    </row>
    <row r="28" spans="2:12" x14ac:dyDescent="0.2">
      <c r="B28" s="117" t="s">
        <v>234</v>
      </c>
      <c r="C28" s="230"/>
      <c r="D28" s="232"/>
      <c r="E28" s="223"/>
      <c r="F28" s="224"/>
      <c r="G28" s="228"/>
      <c r="H28" s="229"/>
      <c r="I28" s="223"/>
      <c r="J28" s="224"/>
    </row>
    <row r="29" spans="2:12" x14ac:dyDescent="0.2">
      <c r="B29" s="117"/>
      <c r="C29" s="233" t="s">
        <v>841</v>
      </c>
      <c r="D29" s="234"/>
      <c r="E29" s="223"/>
      <c r="F29" s="224"/>
      <c r="G29" s="228"/>
      <c r="H29" s="229"/>
      <c r="I29" s="223"/>
      <c r="J29" s="224"/>
    </row>
    <row r="30" spans="2:12" x14ac:dyDescent="0.2">
      <c r="B30" s="230" t="s">
        <v>842</v>
      </c>
      <c r="C30" s="231"/>
      <c r="D30" s="232"/>
      <c r="E30" s="223"/>
      <c r="F30" s="224"/>
      <c r="G30" s="228"/>
      <c r="H30" s="229"/>
      <c r="I30" s="223"/>
      <c r="J30" s="224"/>
    </row>
    <row r="31" spans="2:12" ht="27" customHeight="1" x14ac:dyDescent="0.2"/>
    <row r="32" spans="2:12" x14ac:dyDescent="0.2">
      <c r="B32" s="237" t="s">
        <v>843</v>
      </c>
      <c r="C32" s="237"/>
      <c r="D32" s="237"/>
      <c r="E32" s="237"/>
      <c r="F32" s="237"/>
      <c r="G32" s="237"/>
      <c r="H32" s="237"/>
      <c r="I32" s="237"/>
      <c r="J32" s="237"/>
      <c r="K32" s="237"/>
    </row>
    <row r="34" spans="2:12" ht="21" customHeight="1" x14ac:dyDescent="0.2">
      <c r="B34" s="245" t="s">
        <v>844</v>
      </c>
      <c r="C34" s="246"/>
      <c r="D34" s="246"/>
      <c r="E34" s="247"/>
      <c r="F34" s="245" t="s">
        <v>845</v>
      </c>
      <c r="G34" s="246"/>
      <c r="H34" s="247"/>
      <c r="I34" s="245" t="s">
        <v>846</v>
      </c>
      <c r="J34" s="246"/>
      <c r="K34" s="247"/>
    </row>
    <row r="35" spans="2:12" x14ac:dyDescent="0.2">
      <c r="B35" s="242"/>
      <c r="C35" s="243"/>
      <c r="D35" s="243"/>
      <c r="E35" s="244"/>
      <c r="F35" s="225"/>
      <c r="G35" s="226"/>
      <c r="H35" s="227"/>
      <c r="I35" s="230"/>
      <c r="J35" s="231"/>
      <c r="K35" s="232"/>
    </row>
    <row r="36" spans="2:12" x14ac:dyDescent="0.2">
      <c r="B36" s="230" t="s">
        <v>847</v>
      </c>
      <c r="C36" s="231"/>
      <c r="D36" s="231"/>
      <c r="E36" s="232"/>
      <c r="F36" s="225">
        <v>83237.460000000006</v>
      </c>
      <c r="G36" s="226"/>
      <c r="H36" s="227"/>
      <c r="I36" s="228" t="s">
        <v>848</v>
      </c>
      <c r="J36" s="238"/>
      <c r="K36" s="229"/>
    </row>
    <row r="37" spans="2:12" x14ac:dyDescent="0.2">
      <c r="B37" s="85"/>
      <c r="C37" s="85"/>
      <c r="D37" s="85" t="s">
        <v>727</v>
      </c>
      <c r="E37" s="85"/>
      <c r="F37" s="85"/>
      <c r="G37" s="85"/>
      <c r="H37" s="85">
        <f>SUM(F35:F36)</f>
        <v>83237.460000000006</v>
      </c>
      <c r="I37" s="85"/>
      <c r="J37" s="85"/>
      <c r="K37" s="85"/>
      <c r="L37" s="85"/>
    </row>
    <row r="38" spans="2:12" x14ac:dyDescent="0.2"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</row>
    <row r="39" spans="2:12" ht="31.5" customHeight="1" x14ac:dyDescent="0.2">
      <c r="B39" s="85" t="s">
        <v>160</v>
      </c>
      <c r="C39" s="85"/>
      <c r="D39" s="85"/>
      <c r="E39" s="85"/>
      <c r="F39" s="239" t="s">
        <v>229</v>
      </c>
      <c r="G39" s="239"/>
      <c r="H39" s="85"/>
      <c r="I39" s="85" t="s">
        <v>162</v>
      </c>
      <c r="J39" s="206" t="s">
        <v>163</v>
      </c>
      <c r="K39" s="206"/>
      <c r="L39" s="206"/>
    </row>
    <row r="40" spans="2:12" ht="36" customHeight="1" x14ac:dyDescent="0.2">
      <c r="B40" s="85" t="s">
        <v>164</v>
      </c>
      <c r="C40" s="85"/>
      <c r="D40" s="85"/>
      <c r="E40" s="85"/>
      <c r="F40" s="211" t="s">
        <v>165</v>
      </c>
      <c r="G40" s="211"/>
      <c r="H40" s="85"/>
      <c r="I40" s="85"/>
      <c r="J40" s="211" t="s">
        <v>166</v>
      </c>
      <c r="K40" s="211"/>
      <c r="L40" s="211"/>
    </row>
    <row r="41" spans="2:12" x14ac:dyDescent="0.2"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</row>
    <row r="42" spans="2:12" x14ac:dyDescent="0.2"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</row>
    <row r="43" spans="2:12" x14ac:dyDescent="0.2"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</row>
    <row r="44" spans="2:12" x14ac:dyDescent="0.2"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</row>
    <row r="45" spans="2:12" x14ac:dyDescent="0.2">
      <c r="B45" s="85"/>
      <c r="C45" s="85"/>
      <c r="D45" s="85"/>
      <c r="E45" s="85"/>
      <c r="F45" s="119"/>
      <c r="G45" s="119"/>
      <c r="H45" s="119"/>
      <c r="I45" s="37"/>
      <c r="J45" s="37"/>
      <c r="K45" s="37"/>
    </row>
    <row r="46" spans="2:12" x14ac:dyDescent="0.2">
      <c r="C46" s="120"/>
    </row>
    <row r="48" spans="2:12" x14ac:dyDescent="0.2">
      <c r="C48" s="178"/>
      <c r="D48" s="178"/>
      <c r="E48" s="178"/>
      <c r="F48" s="178"/>
    </row>
    <row r="49" spans="3:6" x14ac:dyDescent="0.2">
      <c r="C49" s="178"/>
      <c r="D49" s="178"/>
      <c r="E49" s="178"/>
      <c r="F49" s="178"/>
    </row>
    <row r="50" spans="3:6" x14ac:dyDescent="0.2">
      <c r="C50" s="178"/>
      <c r="D50" s="178"/>
      <c r="E50" s="178"/>
      <c r="F50" s="178"/>
    </row>
    <row r="82" spans="10:12" x14ac:dyDescent="0.2">
      <c r="J82" s="121"/>
      <c r="K82" s="121"/>
    </row>
    <row r="83" spans="10:12" x14ac:dyDescent="0.2">
      <c r="J83" s="121"/>
      <c r="K83" s="121"/>
    </row>
    <row r="84" spans="10:12" x14ac:dyDescent="0.2">
      <c r="L84" s="121"/>
    </row>
    <row r="85" spans="10:12" x14ac:dyDescent="0.2">
      <c r="L85" s="121"/>
    </row>
    <row r="86" spans="10:12" ht="21.75" customHeight="1" x14ac:dyDescent="0.2"/>
  </sheetData>
  <mergeCells count="73">
    <mergeCell ref="B10:L10"/>
    <mergeCell ref="E15:F15"/>
    <mergeCell ref="I30:J30"/>
    <mergeCell ref="I28:J28"/>
    <mergeCell ref="E25:F25"/>
    <mergeCell ref="G30:H30"/>
    <mergeCell ref="G23:H23"/>
    <mergeCell ref="I15:J15"/>
    <mergeCell ref="I22:J22"/>
    <mergeCell ref="E16:F16"/>
    <mergeCell ref="I27:J27"/>
    <mergeCell ref="C24:D24"/>
    <mergeCell ref="G14:H14"/>
    <mergeCell ref="G15:H15"/>
    <mergeCell ref="E14:F14"/>
    <mergeCell ref="K14:L14"/>
    <mergeCell ref="B35:E35"/>
    <mergeCell ref="G28:H28"/>
    <mergeCell ref="C23:D23"/>
    <mergeCell ref="C29:D29"/>
    <mergeCell ref="B19:L19"/>
    <mergeCell ref="B34:E34"/>
    <mergeCell ref="B32:K32"/>
    <mergeCell ref="F34:H34"/>
    <mergeCell ref="I34:K34"/>
    <mergeCell ref="G16:H16"/>
    <mergeCell ref="C16:D16"/>
    <mergeCell ref="B9:L9"/>
    <mergeCell ref="C28:D28"/>
    <mergeCell ref="C15:D15"/>
    <mergeCell ref="C22:D22"/>
    <mergeCell ref="G17:H17"/>
    <mergeCell ref="B21:J21"/>
    <mergeCell ref="E17:F17"/>
    <mergeCell ref="K15:L15"/>
    <mergeCell ref="E23:F23"/>
    <mergeCell ref="I24:J24"/>
    <mergeCell ref="G22:H22"/>
    <mergeCell ref="K17:L17"/>
    <mergeCell ref="C27:D27"/>
    <mergeCell ref="E27:F27"/>
    <mergeCell ref="B12:L12"/>
    <mergeCell ref="C14:D14"/>
    <mergeCell ref="J40:L40"/>
    <mergeCell ref="I14:J14"/>
    <mergeCell ref="B26:J26"/>
    <mergeCell ref="C17:D17"/>
    <mergeCell ref="I36:K36"/>
    <mergeCell ref="F39:G39"/>
    <mergeCell ref="E22:F22"/>
    <mergeCell ref="E24:F24"/>
    <mergeCell ref="E30:F30"/>
    <mergeCell ref="G29:H29"/>
    <mergeCell ref="G24:H24"/>
    <mergeCell ref="I17:J17"/>
    <mergeCell ref="G25:H25"/>
    <mergeCell ref="F40:G40"/>
    <mergeCell ref="J39:L39"/>
    <mergeCell ref="I16:J16"/>
    <mergeCell ref="C48:F50"/>
    <mergeCell ref="F35:H35"/>
    <mergeCell ref="E28:F28"/>
    <mergeCell ref="I23:J23"/>
    <mergeCell ref="I35:K35"/>
    <mergeCell ref="E29:F29"/>
    <mergeCell ref="I29:J29"/>
    <mergeCell ref="B30:D30"/>
    <mergeCell ref="B36:E36"/>
    <mergeCell ref="C25:D25"/>
    <mergeCell ref="K16:L16"/>
    <mergeCell ref="F36:H36"/>
    <mergeCell ref="G27:H27"/>
    <mergeCell ref="I25:J25"/>
  </mergeCells>
  <printOptions horizontalCentered="1"/>
  <pageMargins left="0.43307086614173229" right="0.31496062992125984" top="0.74803149606299213" bottom="0.92" header="0.27559055118110237" footer="0.31496062992125984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9"/>
  <sheetViews>
    <sheetView view="pageBreakPreview" topLeftCell="A67" zoomScaleNormal="100" zoomScaleSheetLayoutView="100" workbookViewId="0">
      <selection activeCell="G63" sqref="G63"/>
    </sheetView>
  </sheetViews>
  <sheetFormatPr defaultColWidth="8" defaultRowHeight="12.75" customHeight="1" x14ac:dyDescent="0.2"/>
  <cols>
    <col min="1" max="1" width="17.85546875" style="1" customWidth="1"/>
    <col min="2" max="2" width="50.7109375" style="2" customWidth="1"/>
    <col min="3" max="3" width="5.5703125" style="2" customWidth="1"/>
    <col min="4" max="5" width="15.28515625" style="123" customWidth="1"/>
    <col min="6" max="256" width="9.140625" style="2" customWidth="1"/>
  </cols>
  <sheetData>
    <row r="1" spans="1:5" x14ac:dyDescent="0.2">
      <c r="A1" s="2" t="str">
        <f>'1'!A1</f>
        <v>Naziv investicionog fonda: OMIF Maximus fund</v>
      </c>
      <c r="C1" s="1"/>
    </row>
    <row r="2" spans="1:5" x14ac:dyDescent="0.2">
      <c r="A2" s="2" t="str">
        <f>'1'!A2</f>
        <v xml:space="preserve">Registarski broj investicionog fonda: </v>
      </c>
      <c r="C2" s="1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C3" s="1"/>
    </row>
    <row r="4" spans="1:5" x14ac:dyDescent="0.2">
      <c r="A4" s="2" t="str">
        <f>'1'!A4</f>
        <v>Matični broj društva za upravljanje investicionim fondom: 01935615</v>
      </c>
      <c r="C4" s="1"/>
    </row>
    <row r="5" spans="1:5" x14ac:dyDescent="0.2">
      <c r="A5" s="2" t="str">
        <f>'1'!A5</f>
        <v>JIB društva za upravljanje investicionim fondom: 4400819920004</v>
      </c>
      <c r="C5" s="1"/>
    </row>
    <row r="6" spans="1:5" x14ac:dyDescent="0.2">
      <c r="A6" s="2" t="str">
        <f>'1'!A6</f>
        <v>JIB zatvorenog investicionog fonda:</v>
      </c>
      <c r="C6" s="1"/>
    </row>
    <row r="8" spans="1:5" x14ac:dyDescent="0.2">
      <c r="B8" s="1" t="s">
        <v>167</v>
      </c>
      <c r="C8" s="17"/>
    </row>
    <row r="9" spans="1:5" x14ac:dyDescent="0.2">
      <c r="B9" s="1" t="s">
        <v>168</v>
      </c>
      <c r="C9" s="17"/>
    </row>
    <row r="10" spans="1:5" x14ac:dyDescent="0.2">
      <c r="B10" s="1" t="s">
        <v>169</v>
      </c>
      <c r="D10" s="123" t="s">
        <v>7</v>
      </c>
    </row>
    <row r="11" spans="1:5" ht="25.5" customHeight="1" x14ac:dyDescent="0.2">
      <c r="A11" s="4" t="s">
        <v>8</v>
      </c>
      <c r="B11" s="4" t="s">
        <v>9</v>
      </c>
      <c r="C11" s="4" t="s">
        <v>10</v>
      </c>
      <c r="D11" s="124" t="s">
        <v>11</v>
      </c>
      <c r="E11" s="124" t="s">
        <v>170</v>
      </c>
    </row>
    <row r="12" spans="1:5" x14ac:dyDescent="0.2">
      <c r="A12" s="5">
        <v>1</v>
      </c>
      <c r="B12" s="5">
        <v>2</v>
      </c>
      <c r="C12" s="5">
        <v>3</v>
      </c>
      <c r="D12" s="125">
        <v>4</v>
      </c>
      <c r="E12" s="125">
        <v>5</v>
      </c>
    </row>
    <row r="13" spans="1:5" x14ac:dyDescent="0.2">
      <c r="A13" s="5"/>
      <c r="B13" s="6" t="s">
        <v>171</v>
      </c>
      <c r="C13" s="5">
        <v>201</v>
      </c>
      <c r="D13" s="126"/>
      <c r="E13" s="126"/>
    </row>
    <row r="14" spans="1:5" x14ac:dyDescent="0.2">
      <c r="A14" s="5"/>
      <c r="B14" s="6" t="s">
        <v>172</v>
      </c>
      <c r="C14" s="5">
        <v>202</v>
      </c>
      <c r="D14" s="130">
        <f>D15+D16+D17+D18</f>
        <v>74309</v>
      </c>
      <c r="E14" s="130">
        <v>40038</v>
      </c>
    </row>
    <row r="15" spans="1:5" x14ac:dyDescent="0.2">
      <c r="A15" s="8">
        <v>700</v>
      </c>
      <c r="B15" s="11" t="s">
        <v>173</v>
      </c>
      <c r="C15" s="8">
        <v>203</v>
      </c>
      <c r="D15" s="126">
        <v>13967</v>
      </c>
      <c r="E15" s="131">
        <v>8815</v>
      </c>
    </row>
    <row r="16" spans="1:5" x14ac:dyDescent="0.2">
      <c r="A16" s="8">
        <v>701</v>
      </c>
      <c r="B16" s="11" t="s">
        <v>174</v>
      </c>
      <c r="C16" s="8">
        <v>204</v>
      </c>
      <c r="D16" s="126">
        <v>9168</v>
      </c>
      <c r="E16" s="131">
        <v>11249</v>
      </c>
    </row>
    <row r="17" spans="1:5" ht="25.5" customHeight="1" x14ac:dyDescent="0.2">
      <c r="A17" s="8">
        <v>702</v>
      </c>
      <c r="B17" s="11" t="s">
        <v>175</v>
      </c>
      <c r="C17" s="8">
        <v>205</v>
      </c>
      <c r="D17" s="126">
        <v>16053</v>
      </c>
      <c r="E17" s="131">
        <v>19974</v>
      </c>
    </row>
    <row r="18" spans="1:5" x14ac:dyDescent="0.2">
      <c r="A18" s="8">
        <v>709</v>
      </c>
      <c r="B18" s="11" t="s">
        <v>176</v>
      </c>
      <c r="C18" s="8">
        <v>206</v>
      </c>
      <c r="D18" s="126">
        <v>35121</v>
      </c>
      <c r="E18" s="131">
        <v>0</v>
      </c>
    </row>
    <row r="19" spans="1:5" x14ac:dyDescent="0.2">
      <c r="A19" s="8"/>
      <c r="B19" s="11" t="s">
        <v>177</v>
      </c>
      <c r="C19" s="8">
        <v>207</v>
      </c>
      <c r="D19" s="131">
        <f>D20+D21</f>
        <v>284359</v>
      </c>
      <c r="E19" s="131">
        <v>0</v>
      </c>
    </row>
    <row r="20" spans="1:5" ht="25.5" customHeight="1" x14ac:dyDescent="0.2">
      <c r="A20" s="8">
        <v>710</v>
      </c>
      <c r="B20" s="11" t="s">
        <v>178</v>
      </c>
      <c r="C20" s="8">
        <v>208</v>
      </c>
      <c r="D20" s="126">
        <v>283961</v>
      </c>
      <c r="E20" s="131">
        <v>0</v>
      </c>
    </row>
    <row r="21" spans="1:5" x14ac:dyDescent="0.2">
      <c r="A21" s="8">
        <v>711</v>
      </c>
      <c r="B21" s="11" t="s">
        <v>179</v>
      </c>
      <c r="C21" s="8">
        <v>209</v>
      </c>
      <c r="D21" s="126">
        <v>398</v>
      </c>
      <c r="E21" s="131">
        <v>0</v>
      </c>
    </row>
    <row r="22" spans="1:5" x14ac:dyDescent="0.2">
      <c r="A22" s="8">
        <v>719</v>
      </c>
      <c r="B22" s="11" t="s">
        <v>180</v>
      </c>
      <c r="C22" s="8">
        <v>210</v>
      </c>
      <c r="D22" s="126">
        <v>0</v>
      </c>
      <c r="E22" s="126">
        <v>0</v>
      </c>
    </row>
    <row r="23" spans="1:5" x14ac:dyDescent="0.2">
      <c r="A23" s="8">
        <v>73</v>
      </c>
      <c r="B23" s="11" t="s">
        <v>181</v>
      </c>
      <c r="C23" s="8">
        <v>211</v>
      </c>
      <c r="D23" s="131">
        <f>D24+D25</f>
        <v>136179</v>
      </c>
      <c r="E23" s="131">
        <v>122176</v>
      </c>
    </row>
    <row r="24" spans="1:5" x14ac:dyDescent="0.2">
      <c r="A24" s="8">
        <v>600</v>
      </c>
      <c r="B24" s="11" t="s">
        <v>182</v>
      </c>
      <c r="C24" s="8">
        <v>212</v>
      </c>
      <c r="D24" s="126">
        <v>122810</v>
      </c>
      <c r="E24" s="131">
        <v>122176</v>
      </c>
    </row>
    <row r="25" spans="1:5" x14ac:dyDescent="0.2">
      <c r="A25" s="8">
        <v>601</v>
      </c>
      <c r="B25" s="11" t="s">
        <v>183</v>
      </c>
      <c r="C25" s="8">
        <v>213</v>
      </c>
      <c r="D25" s="126">
        <v>13369</v>
      </c>
      <c r="E25" s="131">
        <v>0</v>
      </c>
    </row>
    <row r="26" spans="1:5" x14ac:dyDescent="0.2">
      <c r="A26" s="8">
        <v>602</v>
      </c>
      <c r="B26" s="11" t="s">
        <v>184</v>
      </c>
      <c r="C26" s="8">
        <v>214</v>
      </c>
      <c r="D26" s="126">
        <v>0</v>
      </c>
      <c r="E26" s="131">
        <v>0</v>
      </c>
    </row>
    <row r="27" spans="1:5" x14ac:dyDescent="0.2">
      <c r="A27" s="8">
        <v>603</v>
      </c>
      <c r="B27" s="11" t="s">
        <v>185</v>
      </c>
      <c r="C27" s="8">
        <v>215</v>
      </c>
      <c r="D27" s="126">
        <v>0</v>
      </c>
      <c r="E27" s="131">
        <v>0</v>
      </c>
    </row>
    <row r="28" spans="1:5" x14ac:dyDescent="0.2">
      <c r="A28" s="8">
        <v>605</v>
      </c>
      <c r="B28" s="11" t="s">
        <v>186</v>
      </c>
      <c r="C28" s="8">
        <v>216</v>
      </c>
      <c r="D28" s="126">
        <v>0</v>
      </c>
      <c r="E28" s="131">
        <v>0</v>
      </c>
    </row>
    <row r="29" spans="1:5" x14ac:dyDescent="0.2">
      <c r="A29" s="8">
        <v>607</v>
      </c>
      <c r="B29" s="11" t="s">
        <v>187</v>
      </c>
      <c r="C29" s="8">
        <v>217</v>
      </c>
      <c r="D29" s="126">
        <v>0</v>
      </c>
      <c r="E29" s="131">
        <v>0</v>
      </c>
    </row>
    <row r="30" spans="1:5" x14ac:dyDescent="0.2">
      <c r="A30" s="8" t="s">
        <v>188</v>
      </c>
      <c r="B30" s="11" t="s">
        <v>189</v>
      </c>
      <c r="C30" s="8">
        <v>218</v>
      </c>
      <c r="D30" s="126">
        <v>0</v>
      </c>
      <c r="E30" s="131">
        <v>0</v>
      </c>
    </row>
    <row r="31" spans="1:5" x14ac:dyDescent="0.2">
      <c r="A31" s="8"/>
      <c r="B31" s="11" t="s">
        <v>190</v>
      </c>
      <c r="C31" s="8">
        <v>219</v>
      </c>
      <c r="D31" s="131">
        <v>704</v>
      </c>
      <c r="E31" s="131">
        <v>0</v>
      </c>
    </row>
    <row r="32" spans="1:5" x14ac:dyDescent="0.2">
      <c r="A32" s="8">
        <v>610</v>
      </c>
      <c r="B32" s="11" t="s">
        <v>191</v>
      </c>
      <c r="C32" s="8">
        <v>220</v>
      </c>
      <c r="D32" s="126">
        <v>0</v>
      </c>
      <c r="E32" s="131">
        <v>0</v>
      </c>
    </row>
    <row r="33" spans="1:5" x14ac:dyDescent="0.2">
      <c r="A33" s="8">
        <v>611</v>
      </c>
      <c r="B33" s="11" t="s">
        <v>192</v>
      </c>
      <c r="C33" s="8">
        <v>221</v>
      </c>
      <c r="D33" s="126">
        <v>704</v>
      </c>
      <c r="E33" s="131">
        <v>0</v>
      </c>
    </row>
    <row r="34" spans="1:5" x14ac:dyDescent="0.2">
      <c r="A34" s="8">
        <v>619</v>
      </c>
      <c r="B34" s="11" t="s">
        <v>193</v>
      </c>
      <c r="C34" s="8">
        <v>222</v>
      </c>
      <c r="D34" s="126">
        <v>0</v>
      </c>
      <c r="E34" s="131">
        <v>0</v>
      </c>
    </row>
    <row r="35" spans="1:5" ht="25.5" customHeight="1" x14ac:dyDescent="0.2">
      <c r="A35" s="8"/>
      <c r="B35" s="11" t="s">
        <v>194</v>
      </c>
      <c r="C35" s="8">
        <v>223</v>
      </c>
      <c r="D35" s="131">
        <f>D14+D19-D23-D31</f>
        <v>221785</v>
      </c>
      <c r="E35" s="131">
        <v>0</v>
      </c>
    </row>
    <row r="36" spans="1:5" x14ac:dyDescent="0.2">
      <c r="A36" s="8"/>
      <c r="B36" s="11" t="s">
        <v>195</v>
      </c>
      <c r="C36" s="8">
        <v>224</v>
      </c>
      <c r="D36" s="131">
        <v>0</v>
      </c>
      <c r="E36" s="131">
        <v>82138</v>
      </c>
    </row>
    <row r="37" spans="1:5" x14ac:dyDescent="0.2">
      <c r="A37" s="8"/>
      <c r="B37" s="11" t="s">
        <v>196</v>
      </c>
      <c r="C37" s="8">
        <v>225</v>
      </c>
      <c r="D37" s="131">
        <v>0</v>
      </c>
      <c r="E37" s="131">
        <v>0</v>
      </c>
    </row>
    <row r="38" spans="1:5" x14ac:dyDescent="0.2">
      <c r="A38" s="8">
        <v>730</v>
      </c>
      <c r="B38" s="11" t="s">
        <v>197</v>
      </c>
      <c r="C38" s="8">
        <v>226</v>
      </c>
      <c r="D38" s="126">
        <v>0</v>
      </c>
      <c r="E38" s="131">
        <v>0</v>
      </c>
    </row>
    <row r="39" spans="1:5" x14ac:dyDescent="0.2">
      <c r="A39" s="8">
        <v>731</v>
      </c>
      <c r="B39" s="11" t="s">
        <v>198</v>
      </c>
      <c r="C39" s="8">
        <v>227</v>
      </c>
      <c r="D39" s="126">
        <v>0</v>
      </c>
      <c r="E39" s="131">
        <v>0</v>
      </c>
    </row>
    <row r="40" spans="1:5" x14ac:dyDescent="0.2">
      <c r="A40" s="8"/>
      <c r="B40" s="11" t="s">
        <v>199</v>
      </c>
      <c r="C40" s="8">
        <v>228</v>
      </c>
      <c r="D40" s="131">
        <v>0</v>
      </c>
      <c r="E40" s="131">
        <v>0</v>
      </c>
    </row>
    <row r="41" spans="1:5" x14ac:dyDescent="0.2">
      <c r="A41" s="8">
        <v>630</v>
      </c>
      <c r="B41" s="11" t="s">
        <v>200</v>
      </c>
      <c r="C41" s="8">
        <v>229</v>
      </c>
      <c r="D41" s="126">
        <v>0</v>
      </c>
      <c r="E41" s="131">
        <v>0</v>
      </c>
    </row>
    <row r="42" spans="1:5" x14ac:dyDescent="0.2">
      <c r="A42" s="8">
        <v>631</v>
      </c>
      <c r="B42" s="11" t="s">
        <v>201</v>
      </c>
      <c r="C42" s="8">
        <v>230</v>
      </c>
      <c r="D42" s="126">
        <v>0</v>
      </c>
      <c r="E42" s="131">
        <v>0</v>
      </c>
    </row>
    <row r="43" spans="1:5" ht="37.5" customHeight="1" x14ac:dyDescent="0.2">
      <c r="A43" s="8"/>
      <c r="B43" s="11" t="s">
        <v>202</v>
      </c>
      <c r="C43" s="8">
        <v>231</v>
      </c>
      <c r="D43" s="131">
        <f>D35</f>
        <v>221785</v>
      </c>
      <c r="E43" s="131">
        <v>0</v>
      </c>
    </row>
    <row r="44" spans="1:5" ht="25.5" customHeight="1" x14ac:dyDescent="0.2">
      <c r="A44" s="8"/>
      <c r="B44" s="11" t="s">
        <v>203</v>
      </c>
      <c r="C44" s="8">
        <v>232</v>
      </c>
      <c r="D44" s="131">
        <v>0</v>
      </c>
      <c r="E44" s="131">
        <v>82138</v>
      </c>
    </row>
    <row r="45" spans="1:5" x14ac:dyDescent="0.2">
      <c r="A45" s="8"/>
      <c r="B45" s="11" t="s">
        <v>204</v>
      </c>
      <c r="C45" s="8">
        <v>233</v>
      </c>
      <c r="D45" s="126"/>
      <c r="E45" s="131"/>
    </row>
    <row r="46" spans="1:5" x14ac:dyDescent="0.2">
      <c r="A46" s="8">
        <v>821</v>
      </c>
      <c r="B46" s="11" t="s">
        <v>205</v>
      </c>
      <c r="C46" s="8">
        <v>234</v>
      </c>
      <c r="D46" s="126">
        <v>0</v>
      </c>
      <c r="E46" s="131">
        <v>0</v>
      </c>
    </row>
    <row r="47" spans="1:5" x14ac:dyDescent="0.2">
      <c r="A47" s="8" t="s">
        <v>206</v>
      </c>
      <c r="B47" s="11" t="s">
        <v>207</v>
      </c>
      <c r="C47" s="8">
        <v>235</v>
      </c>
      <c r="D47" s="126">
        <v>0</v>
      </c>
      <c r="E47" s="131">
        <v>0</v>
      </c>
    </row>
    <row r="48" spans="1:5" x14ac:dyDescent="0.2">
      <c r="A48" s="8" t="s">
        <v>206</v>
      </c>
      <c r="B48" s="11" t="s">
        <v>208</v>
      </c>
      <c r="C48" s="8">
        <v>236</v>
      </c>
      <c r="D48" s="126">
        <v>0</v>
      </c>
      <c r="E48" s="131">
        <v>0</v>
      </c>
    </row>
    <row r="49" spans="1:7" ht="38.25" customHeight="1" x14ac:dyDescent="0.2">
      <c r="A49" s="8"/>
      <c r="B49" s="11" t="s">
        <v>209</v>
      </c>
      <c r="C49" s="8">
        <v>237</v>
      </c>
      <c r="D49" s="131">
        <f>D43</f>
        <v>221785</v>
      </c>
      <c r="E49" s="131">
        <v>0</v>
      </c>
    </row>
    <row r="50" spans="1:7" ht="25.5" customHeight="1" x14ac:dyDescent="0.2">
      <c r="A50" s="8"/>
      <c r="B50" s="11" t="s">
        <v>210</v>
      </c>
      <c r="C50" s="8">
        <v>238</v>
      </c>
      <c r="D50" s="131">
        <v>0</v>
      </c>
      <c r="E50" s="131">
        <v>82138</v>
      </c>
    </row>
    <row r="51" spans="1:7" ht="25.5" customHeight="1" x14ac:dyDescent="0.2">
      <c r="A51" s="8"/>
      <c r="B51" s="11" t="s">
        <v>211</v>
      </c>
      <c r="C51" s="8">
        <v>239</v>
      </c>
      <c r="D51" s="131">
        <f>D52+D53+D54</f>
        <v>1370</v>
      </c>
      <c r="E51" s="131">
        <v>0</v>
      </c>
    </row>
    <row r="52" spans="1:7" x14ac:dyDescent="0.2">
      <c r="A52" s="8">
        <v>720</v>
      </c>
      <c r="B52" s="11" t="s">
        <v>212</v>
      </c>
      <c r="C52" s="8">
        <v>240</v>
      </c>
      <c r="D52" s="126">
        <v>0</v>
      </c>
      <c r="E52" s="131">
        <v>0</v>
      </c>
    </row>
    <row r="53" spans="1:7" ht="25.5" customHeight="1" x14ac:dyDescent="0.2">
      <c r="A53" s="8">
        <v>721</v>
      </c>
      <c r="B53" s="11" t="s">
        <v>213</v>
      </c>
      <c r="C53" s="8">
        <v>241</v>
      </c>
      <c r="D53" s="126">
        <v>1370</v>
      </c>
      <c r="E53" s="131">
        <v>0</v>
      </c>
      <c r="G53" s="30">
        <f>D52-D58</f>
        <v>0</v>
      </c>
    </row>
    <row r="54" spans="1:7" ht="25.5" customHeight="1" x14ac:dyDescent="0.2">
      <c r="A54" s="8">
        <v>722</v>
      </c>
      <c r="B54" s="11" t="s">
        <v>214</v>
      </c>
      <c r="C54" s="8">
        <v>242</v>
      </c>
      <c r="D54" s="126">
        <v>0</v>
      </c>
      <c r="E54" s="131">
        <v>0</v>
      </c>
    </row>
    <row r="55" spans="1:7" x14ac:dyDescent="0.2">
      <c r="A55" s="8">
        <v>723</v>
      </c>
      <c r="B55" s="11" t="s">
        <v>215</v>
      </c>
      <c r="C55" s="8">
        <v>243</v>
      </c>
      <c r="D55" s="126">
        <v>0</v>
      </c>
      <c r="E55" s="131">
        <v>0</v>
      </c>
    </row>
    <row r="56" spans="1:7" x14ac:dyDescent="0.2">
      <c r="A56" s="8">
        <v>729</v>
      </c>
      <c r="B56" s="11" t="s">
        <v>216</v>
      </c>
      <c r="C56" s="8">
        <v>244</v>
      </c>
      <c r="D56" s="126">
        <v>0</v>
      </c>
      <c r="E56" s="131">
        <v>0</v>
      </c>
    </row>
    <row r="57" spans="1:7" x14ac:dyDescent="0.2">
      <c r="A57" s="8"/>
      <c r="B57" s="11" t="s">
        <v>217</v>
      </c>
      <c r="C57" s="8">
        <v>245</v>
      </c>
      <c r="D57" s="131">
        <f>D58+D59+D60</f>
        <v>1195</v>
      </c>
      <c r="E57" s="131">
        <v>0</v>
      </c>
    </row>
    <row r="58" spans="1:7" x14ac:dyDescent="0.2">
      <c r="A58" s="8">
        <v>620</v>
      </c>
      <c r="B58" s="11" t="s">
        <v>218</v>
      </c>
      <c r="C58" s="8">
        <v>246</v>
      </c>
      <c r="D58" s="126">
        <v>0</v>
      </c>
      <c r="E58" s="131">
        <v>0</v>
      </c>
    </row>
    <row r="59" spans="1:7" ht="25.5" customHeight="1" x14ac:dyDescent="0.2">
      <c r="A59" s="8">
        <v>621</v>
      </c>
      <c r="B59" s="11" t="s">
        <v>219</v>
      </c>
      <c r="C59" s="8">
        <v>247</v>
      </c>
      <c r="D59" s="126">
        <v>1195</v>
      </c>
      <c r="E59" s="131">
        <v>0</v>
      </c>
    </row>
    <row r="60" spans="1:7" ht="25.5" customHeight="1" x14ac:dyDescent="0.2">
      <c r="A60" s="8">
        <v>622</v>
      </c>
      <c r="B60" s="11" t="s">
        <v>220</v>
      </c>
      <c r="C60" s="8">
        <v>248</v>
      </c>
      <c r="D60" s="126">
        <v>0</v>
      </c>
      <c r="E60" s="131">
        <v>0</v>
      </c>
    </row>
    <row r="61" spans="1:7" x14ac:dyDescent="0.2">
      <c r="A61" s="8">
        <v>623</v>
      </c>
      <c r="B61" s="11" t="s">
        <v>221</v>
      </c>
      <c r="C61" s="8">
        <v>249</v>
      </c>
      <c r="D61" s="126">
        <v>0</v>
      </c>
      <c r="E61" s="131">
        <v>0</v>
      </c>
    </row>
    <row r="62" spans="1:7" x14ac:dyDescent="0.2">
      <c r="A62" s="8">
        <v>629</v>
      </c>
      <c r="B62" s="11" t="s">
        <v>222</v>
      </c>
      <c r="C62" s="8">
        <v>250</v>
      </c>
      <c r="D62" s="126">
        <v>0</v>
      </c>
      <c r="E62" s="131">
        <v>0</v>
      </c>
    </row>
    <row r="63" spans="1:7" ht="25.5" customHeight="1" x14ac:dyDescent="0.2">
      <c r="A63" s="8"/>
      <c r="B63" s="11" t="s">
        <v>223</v>
      </c>
      <c r="C63" s="8">
        <v>251</v>
      </c>
      <c r="D63" s="131">
        <f>D51-D57</f>
        <v>175</v>
      </c>
      <c r="E63" s="131">
        <v>0</v>
      </c>
    </row>
    <row r="64" spans="1:7" x14ac:dyDescent="0.2">
      <c r="A64" s="8"/>
      <c r="B64" s="11" t="s">
        <v>224</v>
      </c>
      <c r="C64" s="8">
        <v>252</v>
      </c>
      <c r="D64" s="131">
        <v>0</v>
      </c>
      <c r="E64" s="131">
        <v>0</v>
      </c>
    </row>
    <row r="65" spans="1:7" ht="38.25" customHeight="1" x14ac:dyDescent="0.2">
      <c r="A65" s="8"/>
      <c r="B65" s="11" t="s">
        <v>225</v>
      </c>
      <c r="C65" s="8">
        <v>253</v>
      </c>
      <c r="D65" s="131">
        <f>D49+D63</f>
        <v>221960</v>
      </c>
      <c r="E65" s="131">
        <v>0</v>
      </c>
    </row>
    <row r="66" spans="1:7" x14ac:dyDescent="0.2">
      <c r="A66" s="8"/>
      <c r="B66" s="11" t="s">
        <v>226</v>
      </c>
      <c r="C66" s="8">
        <v>254</v>
      </c>
      <c r="D66" s="131">
        <v>0</v>
      </c>
      <c r="E66" s="131">
        <v>82138</v>
      </c>
    </row>
    <row r="67" spans="1:7" x14ac:dyDescent="0.2">
      <c r="A67" s="8"/>
      <c r="B67" s="11" t="s">
        <v>227</v>
      </c>
      <c r="C67" s="8">
        <v>255</v>
      </c>
      <c r="D67" s="128">
        <f>D65/F67</f>
        <v>7.6062676858079437E-2</v>
      </c>
      <c r="E67" s="132">
        <v>-2.75E-2</v>
      </c>
      <c r="F67" s="2">
        <v>2918119.7555555557</v>
      </c>
      <c r="G67" s="2">
        <f>D65/F67</f>
        <v>7.6062676858079437E-2</v>
      </c>
    </row>
    <row r="68" spans="1:7" x14ac:dyDescent="0.2">
      <c r="A68" s="8"/>
      <c r="B68" s="11" t="s">
        <v>228</v>
      </c>
      <c r="C68" s="8">
        <v>256</v>
      </c>
      <c r="D68" s="128">
        <f>D67</f>
        <v>7.6062676858079437E-2</v>
      </c>
      <c r="E68" s="132">
        <v>-2.75E-2</v>
      </c>
    </row>
    <row r="69" spans="1:7" x14ac:dyDescent="0.2">
      <c r="A69" s="15"/>
      <c r="B69" s="15"/>
      <c r="C69" s="15"/>
      <c r="D69" s="133"/>
      <c r="E69" s="133"/>
    </row>
    <row r="71" spans="1:7" ht="44.25" customHeight="1" x14ac:dyDescent="0.2">
      <c r="A71" s="13" t="s">
        <v>160</v>
      </c>
      <c r="B71" s="14" t="s">
        <v>229</v>
      </c>
      <c r="C71" s="2" t="s">
        <v>162</v>
      </c>
      <c r="D71" s="169" t="s">
        <v>163</v>
      </c>
      <c r="E71" s="169"/>
    </row>
    <row r="72" spans="1:7" ht="27" customHeight="1" x14ac:dyDescent="0.2">
      <c r="A72" s="13" t="s">
        <v>230</v>
      </c>
      <c r="B72" s="16" t="s">
        <v>165</v>
      </c>
      <c r="D72" s="171" t="s">
        <v>166</v>
      </c>
      <c r="E72" s="171"/>
    </row>
    <row r="77" spans="1:7" x14ac:dyDescent="0.2">
      <c r="A77" s="15"/>
      <c r="B77" s="18"/>
      <c r="C77" s="18"/>
      <c r="D77" s="134"/>
      <c r="E77" s="134"/>
    </row>
    <row r="78" spans="1:7" x14ac:dyDescent="0.2">
      <c r="A78" s="15"/>
      <c r="B78" s="18"/>
      <c r="C78" s="18"/>
      <c r="D78" s="134"/>
      <c r="E78" s="134"/>
    </row>
    <row r="79" spans="1:7" x14ac:dyDescent="0.2">
      <c r="A79" s="15"/>
      <c r="B79" s="18"/>
      <c r="C79" s="18"/>
      <c r="D79" s="134"/>
      <c r="E79" s="134"/>
    </row>
    <row r="80" spans="1:7" x14ac:dyDescent="0.2">
      <c r="A80" s="15"/>
      <c r="B80" s="18"/>
      <c r="C80" s="18"/>
      <c r="D80" s="134"/>
      <c r="E80" s="134"/>
    </row>
    <row r="81" spans="1:5" x14ac:dyDescent="0.2">
      <c r="A81" s="15"/>
      <c r="B81" s="18"/>
      <c r="C81" s="18"/>
      <c r="D81" s="134"/>
      <c r="E81" s="134"/>
    </row>
    <row r="82" spans="1:5" x14ac:dyDescent="0.2">
      <c r="A82" s="15"/>
      <c r="B82" s="18"/>
      <c r="C82" s="18"/>
      <c r="D82" s="134"/>
      <c r="E82" s="134"/>
    </row>
    <row r="83" spans="1:5" x14ac:dyDescent="0.2">
      <c r="A83" s="15"/>
      <c r="B83" s="18"/>
      <c r="C83" s="18"/>
      <c r="D83" s="134"/>
      <c r="E83" s="134"/>
    </row>
    <row r="84" spans="1:5" x14ac:dyDescent="0.2">
      <c r="A84" s="15"/>
      <c r="B84" s="18"/>
      <c r="C84" s="18"/>
      <c r="D84" s="134"/>
      <c r="E84" s="134"/>
    </row>
    <row r="85" spans="1:5" x14ac:dyDescent="0.2">
      <c r="A85" s="15"/>
      <c r="B85" s="18"/>
      <c r="C85" s="18"/>
      <c r="D85" s="134"/>
      <c r="E85" s="134"/>
    </row>
    <row r="86" spans="1:5" x14ac:dyDescent="0.2">
      <c r="A86" s="15"/>
      <c r="B86" s="18"/>
      <c r="C86" s="18"/>
      <c r="D86" s="134"/>
      <c r="E86" s="134"/>
    </row>
    <row r="87" spans="1:5" x14ac:dyDescent="0.2">
      <c r="A87" s="15"/>
      <c r="B87" s="18"/>
      <c r="C87" s="18"/>
      <c r="D87" s="134"/>
      <c r="E87" s="134"/>
    </row>
    <row r="88" spans="1:5" x14ac:dyDescent="0.2">
      <c r="A88" s="15"/>
      <c r="B88" s="18"/>
      <c r="C88" s="18"/>
      <c r="D88" s="134"/>
      <c r="E88" s="134"/>
    </row>
    <row r="89" spans="1:5" x14ac:dyDescent="0.2">
      <c r="A89" s="15"/>
      <c r="B89" s="18"/>
      <c r="C89" s="18"/>
      <c r="D89" s="134"/>
      <c r="E89" s="134"/>
    </row>
  </sheetData>
  <mergeCells count="2">
    <mergeCell ref="D71:E71"/>
    <mergeCell ref="D72:E72"/>
  </mergeCells>
  <pageMargins left="0.74803149606299213" right="0.74803149606299213" top="0.98425196850393704" bottom="0.98425196850393704" header="0.51181102362204722" footer="0.51181102362204722"/>
  <pageSetup scale="53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6"/>
  <sheetViews>
    <sheetView view="pageBreakPreview" topLeftCell="A13" zoomScaleNormal="100" zoomScaleSheetLayoutView="100" workbookViewId="0">
      <selection activeCell="B24" sqref="B24"/>
    </sheetView>
  </sheetViews>
  <sheetFormatPr defaultColWidth="8" defaultRowHeight="12.75" customHeight="1" x14ac:dyDescent="0.2"/>
  <cols>
    <col min="1" max="1" width="17.85546875" style="19" customWidth="1"/>
    <col min="2" max="2" width="64.85546875" style="19" customWidth="1"/>
    <col min="3" max="3" width="8" style="19"/>
    <col min="4" max="4" width="16.85546875" style="137" customWidth="1"/>
    <col min="5" max="5" width="16.7109375" style="137" customWidth="1"/>
    <col min="6" max="256" width="9.140625" style="20" customWidth="1"/>
  </cols>
  <sheetData>
    <row r="1" spans="1:5" x14ac:dyDescent="0.2">
      <c r="A1" s="2" t="str">
        <f>'1'!A1</f>
        <v>Naziv investicionog fonda: OMIF Maximus fund</v>
      </c>
      <c r="B1" s="21"/>
      <c r="C1" s="2"/>
      <c r="D1" s="129"/>
      <c r="E1" s="123"/>
    </row>
    <row r="2" spans="1:5" x14ac:dyDescent="0.2">
      <c r="A2" s="2" t="str">
        <f>'1'!A2</f>
        <v xml:space="preserve">Registarski broj investicionog fonda: </v>
      </c>
      <c r="B2" s="21"/>
      <c r="C2" s="2"/>
      <c r="D2" s="129"/>
      <c r="E2" s="123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B3" s="21"/>
      <c r="C3" s="2"/>
      <c r="D3" s="129"/>
      <c r="E3" s="123"/>
    </row>
    <row r="4" spans="1:5" x14ac:dyDescent="0.2">
      <c r="A4" s="2" t="str">
        <f>'1'!A4</f>
        <v>Matični broj društva za upravljanje investicionim fondom: 01935615</v>
      </c>
      <c r="B4" s="21"/>
      <c r="C4" s="2"/>
      <c r="D4" s="129"/>
      <c r="E4" s="123"/>
    </row>
    <row r="5" spans="1:5" x14ac:dyDescent="0.2">
      <c r="A5" s="2" t="str">
        <f>'1'!A5</f>
        <v>JIB društva za upravljanje investicionim fondom: 4400819920004</v>
      </c>
      <c r="B5" s="21"/>
      <c r="C5" s="2"/>
      <c r="D5" s="129"/>
      <c r="E5" s="123"/>
    </row>
    <row r="6" spans="1:5" x14ac:dyDescent="0.2">
      <c r="A6" s="2" t="str">
        <f>'1'!A6</f>
        <v>JIB zatvorenog investicionog fonda:</v>
      </c>
      <c r="B6" s="21"/>
      <c r="C6" s="2"/>
      <c r="D6" s="129"/>
      <c r="E6" s="123"/>
    </row>
    <row r="7" spans="1:5" x14ac:dyDescent="0.2">
      <c r="A7" s="2"/>
      <c r="B7" s="2"/>
      <c r="C7" s="2"/>
      <c r="D7" s="123"/>
      <c r="E7" s="123"/>
    </row>
    <row r="8" spans="1:5" x14ac:dyDescent="0.2">
      <c r="A8" s="2"/>
      <c r="B8" s="1" t="s">
        <v>231</v>
      </c>
      <c r="C8" s="2"/>
      <c r="D8" s="123"/>
      <c r="E8" s="123"/>
    </row>
    <row r="9" spans="1:5" x14ac:dyDescent="0.2">
      <c r="A9" s="2"/>
      <c r="B9" s="1" t="s">
        <v>232</v>
      </c>
      <c r="C9" s="2"/>
      <c r="D9" s="123"/>
      <c r="E9" s="123"/>
    </row>
    <row r="10" spans="1:5" x14ac:dyDescent="0.2">
      <c r="A10" s="2"/>
      <c r="B10" s="2"/>
      <c r="C10" s="2"/>
      <c r="D10" s="123"/>
      <c r="E10" s="123"/>
    </row>
    <row r="11" spans="1:5" x14ac:dyDescent="0.2">
      <c r="A11" s="2"/>
      <c r="B11" s="2"/>
      <c r="C11" s="2"/>
      <c r="D11" s="123"/>
      <c r="E11" s="123" t="s">
        <v>7</v>
      </c>
    </row>
    <row r="12" spans="1:5" x14ac:dyDescent="0.2">
      <c r="A12" s="11" t="s">
        <v>233</v>
      </c>
      <c r="B12" s="22" t="s">
        <v>9</v>
      </c>
      <c r="C12" s="22" t="s">
        <v>10</v>
      </c>
      <c r="D12" s="135" t="s">
        <v>11</v>
      </c>
      <c r="E12" s="135" t="s">
        <v>170</v>
      </c>
    </row>
    <row r="13" spans="1:5" x14ac:dyDescent="0.2">
      <c r="A13" s="5">
        <v>1</v>
      </c>
      <c r="B13" s="5">
        <v>2</v>
      </c>
      <c r="C13" s="5">
        <v>3</v>
      </c>
      <c r="D13" s="125">
        <v>4</v>
      </c>
      <c r="E13" s="125">
        <v>5</v>
      </c>
    </row>
    <row r="14" spans="1:5" x14ac:dyDescent="0.2">
      <c r="A14" s="5" t="s">
        <v>234</v>
      </c>
      <c r="B14" s="6" t="s">
        <v>235</v>
      </c>
      <c r="C14" s="23">
        <v>301</v>
      </c>
      <c r="D14" s="126">
        <v>348683</v>
      </c>
      <c r="E14" s="126">
        <v>356531</v>
      </c>
    </row>
    <row r="15" spans="1:5" x14ac:dyDescent="0.2">
      <c r="A15" s="5" t="s">
        <v>236</v>
      </c>
      <c r="B15" s="6" t="s">
        <v>237</v>
      </c>
      <c r="C15" s="23">
        <v>302</v>
      </c>
      <c r="D15" s="126">
        <v>221785</v>
      </c>
      <c r="E15" s="126">
        <v>-82138</v>
      </c>
    </row>
    <row r="16" spans="1:5" x14ac:dyDescent="0.2">
      <c r="A16" s="5" t="s">
        <v>238</v>
      </c>
      <c r="B16" s="6" t="s">
        <v>239</v>
      </c>
      <c r="C16" s="23">
        <v>303</v>
      </c>
      <c r="D16" s="126">
        <v>140251</v>
      </c>
      <c r="E16" s="126">
        <v>0</v>
      </c>
    </row>
    <row r="17" spans="1:5" x14ac:dyDescent="0.2">
      <c r="A17" s="5" t="s">
        <v>240</v>
      </c>
      <c r="B17" s="6" t="s">
        <v>241</v>
      </c>
      <c r="C17" s="23">
        <v>304</v>
      </c>
      <c r="D17" s="126">
        <v>-13353</v>
      </c>
      <c r="E17" s="126">
        <v>438668</v>
      </c>
    </row>
    <row r="18" spans="1:5" x14ac:dyDescent="0.2">
      <c r="A18" s="5" t="s">
        <v>242</v>
      </c>
      <c r="B18" s="6" t="s">
        <v>243</v>
      </c>
      <c r="C18" s="23">
        <v>305</v>
      </c>
      <c r="D18" s="126">
        <v>0</v>
      </c>
      <c r="E18" s="126">
        <v>0</v>
      </c>
    </row>
    <row r="19" spans="1:5" x14ac:dyDescent="0.2">
      <c r="A19" s="24" t="s">
        <v>244</v>
      </c>
      <c r="B19" s="25" t="s">
        <v>245</v>
      </c>
      <c r="C19" s="26">
        <v>306</v>
      </c>
      <c r="D19" s="136">
        <v>0</v>
      </c>
      <c r="E19" s="136">
        <v>0</v>
      </c>
    </row>
    <row r="20" spans="1:5" ht="24" customHeight="1" x14ac:dyDescent="0.2">
      <c r="A20" s="5" t="s">
        <v>246</v>
      </c>
      <c r="B20" s="11" t="s">
        <v>247</v>
      </c>
      <c r="C20" s="23">
        <v>307</v>
      </c>
      <c r="D20" s="126">
        <v>-123441</v>
      </c>
      <c r="E20" s="126">
        <v>-72203</v>
      </c>
    </row>
    <row r="21" spans="1:5" x14ac:dyDescent="0.2">
      <c r="A21" s="5" t="s">
        <v>248</v>
      </c>
      <c r="B21" s="6" t="s">
        <v>249</v>
      </c>
      <c r="C21" s="23">
        <v>308</v>
      </c>
      <c r="D21" s="126">
        <v>0</v>
      </c>
      <c r="E21" s="126">
        <v>0</v>
      </c>
    </row>
    <row r="22" spans="1:5" x14ac:dyDescent="0.2">
      <c r="A22" s="5" t="s">
        <v>250</v>
      </c>
      <c r="B22" s="6" t="s">
        <v>251</v>
      </c>
      <c r="C22" s="23">
        <v>309</v>
      </c>
      <c r="D22" s="126">
        <v>123440.61</v>
      </c>
      <c r="E22" s="126">
        <v>72202.559999999998</v>
      </c>
    </row>
    <row r="23" spans="1:5" ht="25.5" customHeight="1" x14ac:dyDescent="0.2">
      <c r="A23" s="5" t="s">
        <v>252</v>
      </c>
      <c r="B23" s="11" t="s">
        <v>253</v>
      </c>
      <c r="C23" s="23">
        <v>310</v>
      </c>
      <c r="D23" s="126">
        <v>0</v>
      </c>
      <c r="E23" s="126">
        <v>0</v>
      </c>
    </row>
    <row r="24" spans="1:5" x14ac:dyDescent="0.2">
      <c r="A24" s="5" t="s">
        <v>254</v>
      </c>
      <c r="B24" s="6" t="s">
        <v>255</v>
      </c>
      <c r="C24" s="23">
        <v>311</v>
      </c>
      <c r="D24" s="126">
        <v>0</v>
      </c>
      <c r="E24" s="126">
        <v>0</v>
      </c>
    </row>
    <row r="25" spans="1:5" x14ac:dyDescent="0.2">
      <c r="A25" s="5" t="s">
        <v>256</v>
      </c>
      <c r="B25" s="6" t="s">
        <v>257</v>
      </c>
      <c r="C25" s="23">
        <v>312</v>
      </c>
      <c r="D25" s="126">
        <v>0</v>
      </c>
      <c r="E25" s="126">
        <v>0</v>
      </c>
    </row>
    <row r="26" spans="1:5" x14ac:dyDescent="0.2">
      <c r="A26" s="5" t="s">
        <v>258</v>
      </c>
      <c r="B26" s="6" t="s">
        <v>259</v>
      </c>
      <c r="C26" s="23">
        <v>313</v>
      </c>
      <c r="D26" s="126">
        <v>0</v>
      </c>
      <c r="E26" s="126">
        <v>0</v>
      </c>
    </row>
    <row r="27" spans="1:5" x14ac:dyDescent="0.2">
      <c r="A27" s="5" t="s">
        <v>260</v>
      </c>
      <c r="B27" s="6" t="s">
        <v>261</v>
      </c>
      <c r="C27" s="23">
        <v>314</v>
      </c>
      <c r="D27" s="126">
        <f>D14-D22</f>
        <v>225242.39</v>
      </c>
      <c r="E27" s="126">
        <v>284327</v>
      </c>
    </row>
    <row r="28" spans="1:5" x14ac:dyDescent="0.2">
      <c r="A28" s="5" t="s">
        <v>262</v>
      </c>
      <c r="B28" s="6" t="s">
        <v>263</v>
      </c>
      <c r="C28" s="23">
        <v>315</v>
      </c>
      <c r="D28" s="126"/>
      <c r="E28" s="126"/>
    </row>
    <row r="29" spans="1:5" x14ac:dyDescent="0.2">
      <c r="A29" s="5" t="s">
        <v>264</v>
      </c>
      <c r="B29" s="6" t="s">
        <v>265</v>
      </c>
      <c r="C29" s="23">
        <v>316</v>
      </c>
      <c r="D29" s="126">
        <v>14018271</v>
      </c>
      <c r="E29" s="126">
        <v>13734864</v>
      </c>
    </row>
    <row r="30" spans="1:5" x14ac:dyDescent="0.2">
      <c r="A30" s="5" t="s">
        <v>266</v>
      </c>
      <c r="B30" s="6" t="s">
        <v>267</v>
      </c>
      <c r="C30" s="23">
        <v>317</v>
      </c>
      <c r="D30" s="126">
        <v>14243513</v>
      </c>
      <c r="E30" s="126">
        <v>14019191</v>
      </c>
    </row>
    <row r="31" spans="1:5" x14ac:dyDescent="0.2">
      <c r="A31" s="5" t="s">
        <v>268</v>
      </c>
      <c r="B31" s="6" t="s">
        <v>269</v>
      </c>
      <c r="C31" s="23">
        <v>318</v>
      </c>
      <c r="D31" s="128"/>
      <c r="E31" s="128"/>
    </row>
    <row r="32" spans="1:5" x14ac:dyDescent="0.2">
      <c r="A32" s="5" t="s">
        <v>270</v>
      </c>
      <c r="B32" s="6" t="s">
        <v>271</v>
      </c>
      <c r="C32" s="23">
        <v>319</v>
      </c>
      <c r="D32" s="128">
        <v>2926359</v>
      </c>
      <c r="E32" s="128">
        <v>2998708</v>
      </c>
    </row>
    <row r="33" spans="1:5" x14ac:dyDescent="0.2">
      <c r="A33" s="5" t="s">
        <v>272</v>
      </c>
      <c r="B33" s="6" t="s">
        <v>273</v>
      </c>
      <c r="C33" s="23">
        <v>320</v>
      </c>
      <c r="D33" s="128">
        <v>0</v>
      </c>
      <c r="E33" s="128">
        <v>0</v>
      </c>
    </row>
    <row r="34" spans="1:5" x14ac:dyDescent="0.2">
      <c r="A34" s="5" t="s">
        <v>274</v>
      </c>
      <c r="B34" s="6" t="s">
        <v>275</v>
      </c>
      <c r="C34" s="23">
        <v>321</v>
      </c>
      <c r="D34" s="128">
        <v>25202</v>
      </c>
      <c r="E34" s="128">
        <v>15324</v>
      </c>
    </row>
    <row r="35" spans="1:5" x14ac:dyDescent="0.2">
      <c r="A35" s="5" t="s">
        <v>276</v>
      </c>
      <c r="B35" s="6" t="s">
        <v>277</v>
      </c>
      <c r="C35" s="23">
        <v>322</v>
      </c>
      <c r="D35" s="128">
        <v>2901157</v>
      </c>
      <c r="E35" s="128">
        <v>2983384</v>
      </c>
    </row>
    <row r="36" spans="1:5" x14ac:dyDescent="0.2">
      <c r="A36" s="2"/>
      <c r="B36" s="2"/>
      <c r="C36" s="2"/>
      <c r="D36" s="123"/>
      <c r="E36" s="123"/>
    </row>
    <row r="37" spans="1:5" x14ac:dyDescent="0.2">
      <c r="A37" s="2"/>
      <c r="B37" s="2"/>
      <c r="C37" s="2"/>
      <c r="D37" s="123"/>
      <c r="E37" s="123"/>
    </row>
    <row r="38" spans="1:5" ht="42.75" customHeight="1" x14ac:dyDescent="0.2">
      <c r="A38" s="13" t="s">
        <v>160</v>
      </c>
      <c r="B38" s="14" t="s">
        <v>161</v>
      </c>
      <c r="C38" s="1" t="s">
        <v>162</v>
      </c>
      <c r="D38" s="172" t="s">
        <v>163</v>
      </c>
      <c r="E38" s="172"/>
    </row>
    <row r="39" spans="1:5" ht="30" customHeight="1" x14ac:dyDescent="0.2">
      <c r="A39" s="13" t="s">
        <v>164</v>
      </c>
      <c r="B39" s="16" t="s">
        <v>165</v>
      </c>
      <c r="C39" s="2"/>
      <c r="D39" s="171" t="s">
        <v>166</v>
      </c>
      <c r="E39" s="171"/>
    </row>
    <row r="40" spans="1:5" ht="48" customHeight="1" x14ac:dyDescent="0.4">
      <c r="A40" s="2"/>
      <c r="B40" s="173"/>
      <c r="C40" s="173"/>
      <c r="D40" s="173"/>
      <c r="E40" s="173"/>
    </row>
    <row r="41" spans="1:5" x14ac:dyDescent="0.2">
      <c r="A41" s="2"/>
      <c r="B41" s="2"/>
      <c r="C41" s="2"/>
      <c r="D41" s="123"/>
      <c r="E41" s="123"/>
    </row>
    <row r="42" spans="1:5" x14ac:dyDescent="0.2">
      <c r="A42" s="2"/>
      <c r="B42" s="2"/>
      <c r="C42" s="2"/>
      <c r="D42" s="123"/>
      <c r="E42" s="123"/>
    </row>
    <row r="43" spans="1:5" x14ac:dyDescent="0.2">
      <c r="A43" s="2"/>
      <c r="B43" s="2"/>
      <c r="C43" s="2"/>
      <c r="D43" s="123"/>
      <c r="E43" s="123"/>
    </row>
    <row r="44" spans="1:5" x14ac:dyDescent="0.2">
      <c r="A44" s="2"/>
      <c r="B44" s="2"/>
      <c r="C44" s="2"/>
      <c r="D44" s="123"/>
      <c r="E44" s="123"/>
    </row>
    <row r="45" spans="1:5" x14ac:dyDescent="0.2">
      <c r="A45" s="2"/>
      <c r="B45" s="2"/>
      <c r="C45" s="2"/>
      <c r="D45" s="123"/>
      <c r="E45" s="123"/>
    </row>
    <row r="46" spans="1:5" x14ac:dyDescent="0.2">
      <c r="A46" s="2"/>
      <c r="B46" s="2"/>
      <c r="C46" s="2"/>
      <c r="D46" s="123"/>
      <c r="E46" s="123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61"/>
  <sheetViews>
    <sheetView view="pageBreakPreview" zoomScaleNormal="100" zoomScaleSheetLayoutView="100" workbookViewId="0">
      <selection activeCell="G61" sqref="G61"/>
    </sheetView>
  </sheetViews>
  <sheetFormatPr defaultColWidth="8" defaultRowHeight="12.75" customHeight="1" x14ac:dyDescent="0.2"/>
  <cols>
    <col min="1" max="1" width="58.85546875" style="2" customWidth="1"/>
    <col min="2" max="2" width="5.42578125" style="2" customWidth="1"/>
    <col min="3" max="4" width="20.5703125" style="140" customWidth="1"/>
    <col min="5" max="256" width="9.140625" style="2" customWidth="1"/>
  </cols>
  <sheetData>
    <row r="1" spans="1:4" x14ac:dyDescent="0.2">
      <c r="A1" s="2" t="str">
        <f>'1'!A1</f>
        <v>Naziv investicionog fonda: OMIF Maximus fund</v>
      </c>
      <c r="C1" s="139"/>
    </row>
    <row r="2" spans="1:4" x14ac:dyDescent="0.2">
      <c r="A2" s="2" t="str">
        <f>'1'!A2</f>
        <v xml:space="preserve">Registarski broj investicionog fonda: </v>
      </c>
      <c r="C2" s="139"/>
    </row>
    <row r="3" spans="1:4" x14ac:dyDescent="0.2">
      <c r="A3" s="2" t="str">
        <f>'1'!A3</f>
        <v>Naziv društva za upravljanje investicionim fondom: Društvo za upravljanje investicionim fondovima Kristal invest A.D. Banja Luka</v>
      </c>
      <c r="C3" s="139"/>
    </row>
    <row r="4" spans="1:4" x14ac:dyDescent="0.2">
      <c r="A4" s="2" t="str">
        <f>'1'!A4</f>
        <v>Matični broj društva za upravljanje investicionim fondom: 01935615</v>
      </c>
      <c r="C4" s="139"/>
    </row>
    <row r="5" spans="1:4" x14ac:dyDescent="0.2">
      <c r="A5" s="2" t="str">
        <f>'1'!A5</f>
        <v>JIB društva za upravljanje investicionim fondom: 4400819920004</v>
      </c>
      <c r="C5" s="139"/>
    </row>
    <row r="6" spans="1:4" x14ac:dyDescent="0.2">
      <c r="A6" s="2" t="str">
        <f>'1'!A6</f>
        <v>JIB zatvorenog investicionog fonda:</v>
      </c>
      <c r="C6" s="139"/>
    </row>
    <row r="9" spans="1:4" x14ac:dyDescent="0.2">
      <c r="A9" s="178" t="s">
        <v>278</v>
      </c>
      <c r="B9" s="178"/>
      <c r="C9" s="178"/>
      <c r="D9" s="178"/>
    </row>
    <row r="10" spans="1:4" x14ac:dyDescent="0.2">
      <c r="A10" s="178" t="s">
        <v>279</v>
      </c>
      <c r="B10" s="178"/>
      <c r="C10" s="178"/>
      <c r="D10" s="178"/>
    </row>
    <row r="11" spans="1:4" x14ac:dyDescent="0.2">
      <c r="A11" s="178" t="s">
        <v>280</v>
      </c>
      <c r="B11" s="178"/>
      <c r="C11" s="178"/>
      <c r="D11" s="178"/>
    </row>
    <row r="13" spans="1:4" x14ac:dyDescent="0.2">
      <c r="D13" s="140" t="s">
        <v>7</v>
      </c>
    </row>
    <row r="14" spans="1:4" ht="18" customHeight="1" x14ac:dyDescent="0.2">
      <c r="A14" s="174" t="s">
        <v>281</v>
      </c>
      <c r="B14" s="174" t="s">
        <v>10</v>
      </c>
      <c r="C14" s="176" t="s">
        <v>282</v>
      </c>
      <c r="D14" s="177"/>
    </row>
    <row r="15" spans="1:4" x14ac:dyDescent="0.2">
      <c r="A15" s="175"/>
      <c r="B15" s="175"/>
      <c r="C15" s="141" t="s">
        <v>11</v>
      </c>
      <c r="D15" s="142" t="s">
        <v>170</v>
      </c>
    </row>
    <row r="16" spans="1:4" x14ac:dyDescent="0.2">
      <c r="A16" s="5">
        <v>1</v>
      </c>
      <c r="B16" s="5">
        <v>2</v>
      </c>
      <c r="C16" s="143">
        <v>3</v>
      </c>
      <c r="D16" s="143">
        <v>4</v>
      </c>
    </row>
    <row r="17" spans="1:5" ht="25.5" customHeight="1" x14ac:dyDescent="0.2">
      <c r="A17" s="29" t="s">
        <v>283</v>
      </c>
      <c r="B17" s="22">
        <v>401</v>
      </c>
      <c r="C17" s="144">
        <f>C18+C19+C20+C22</f>
        <v>3857116</v>
      </c>
      <c r="D17" s="144">
        <v>76002</v>
      </c>
    </row>
    <row r="18" spans="1:5" x14ac:dyDescent="0.2">
      <c r="A18" s="6" t="s">
        <v>284</v>
      </c>
      <c r="B18" s="22">
        <v>402</v>
      </c>
      <c r="C18" s="127">
        <v>3734485</v>
      </c>
      <c r="D18" s="127">
        <v>0</v>
      </c>
    </row>
    <row r="19" spans="1:5" x14ac:dyDescent="0.2">
      <c r="A19" s="6" t="s">
        <v>285</v>
      </c>
      <c r="B19" s="22">
        <v>403</v>
      </c>
      <c r="C19" s="127">
        <v>83485</v>
      </c>
      <c r="D19" s="127">
        <v>65521</v>
      </c>
    </row>
    <row r="20" spans="1:5" x14ac:dyDescent="0.2">
      <c r="A20" s="6" t="s">
        <v>286</v>
      </c>
      <c r="B20" s="22">
        <v>404</v>
      </c>
      <c r="C20" s="127">
        <v>3239</v>
      </c>
      <c r="D20" s="127">
        <v>3355</v>
      </c>
    </row>
    <row r="21" spans="1:5" ht="15.75" customHeight="1" x14ac:dyDescent="0.2">
      <c r="A21" s="6" t="s">
        <v>287</v>
      </c>
      <c r="B21" s="22">
        <v>405</v>
      </c>
      <c r="C21" s="127">
        <v>0</v>
      </c>
      <c r="D21" s="127">
        <v>0</v>
      </c>
    </row>
    <row r="22" spans="1:5" ht="15.75" customHeight="1" x14ac:dyDescent="0.2">
      <c r="A22" s="6" t="s">
        <v>288</v>
      </c>
      <c r="B22" s="22">
        <v>406</v>
      </c>
      <c r="C22" s="127">
        <v>35907</v>
      </c>
      <c r="D22" s="127">
        <v>7126</v>
      </c>
      <c r="E22" s="30">
        <f>C22+F56</f>
        <v>35907</v>
      </c>
    </row>
    <row r="23" spans="1:5" x14ac:dyDescent="0.2">
      <c r="A23" s="6" t="s">
        <v>289</v>
      </c>
      <c r="B23" s="22">
        <v>407</v>
      </c>
      <c r="C23" s="127">
        <f>C25+C26+C27+C32</f>
        <v>943535</v>
      </c>
      <c r="D23" s="127">
        <v>51489</v>
      </c>
    </row>
    <row r="24" spans="1:5" ht="15" customHeight="1" x14ac:dyDescent="0.2">
      <c r="A24" s="6" t="s">
        <v>290</v>
      </c>
      <c r="B24" s="22">
        <v>408</v>
      </c>
      <c r="C24" s="127">
        <v>0</v>
      </c>
      <c r="D24" s="127">
        <v>0</v>
      </c>
    </row>
    <row r="25" spans="1:5" x14ac:dyDescent="0.2">
      <c r="A25" s="6" t="s">
        <v>291</v>
      </c>
      <c r="B25" s="22">
        <v>409</v>
      </c>
      <c r="C25" s="127">
        <v>252884</v>
      </c>
      <c r="D25" s="127">
        <v>1394</v>
      </c>
    </row>
    <row r="26" spans="1:5" x14ac:dyDescent="0.2">
      <c r="A26" s="6" t="s">
        <v>292</v>
      </c>
      <c r="B26" s="22">
        <v>410</v>
      </c>
      <c r="C26" s="127">
        <v>603229</v>
      </c>
      <c r="D26" s="127">
        <v>8641</v>
      </c>
    </row>
    <row r="27" spans="1:5" x14ac:dyDescent="0.2">
      <c r="A27" s="6" t="s">
        <v>293</v>
      </c>
      <c r="B27" s="22">
        <v>411</v>
      </c>
      <c r="C27" s="127">
        <v>83237</v>
      </c>
      <c r="D27" s="127">
        <v>38862</v>
      </c>
    </row>
    <row r="28" spans="1:5" x14ac:dyDescent="0.2">
      <c r="A28" s="6" t="s">
        <v>294</v>
      </c>
      <c r="B28" s="22">
        <v>412</v>
      </c>
      <c r="C28" s="127">
        <v>0</v>
      </c>
      <c r="D28" s="127">
        <v>0</v>
      </c>
    </row>
    <row r="29" spans="1:5" x14ac:dyDescent="0.2">
      <c r="A29" s="6" t="s">
        <v>295</v>
      </c>
      <c r="B29" s="22">
        <v>413</v>
      </c>
      <c r="C29" s="127">
        <v>0</v>
      </c>
      <c r="D29" s="127">
        <v>0</v>
      </c>
    </row>
    <row r="30" spans="1:5" x14ac:dyDescent="0.2">
      <c r="A30" s="6" t="s">
        <v>296</v>
      </c>
      <c r="B30" s="22">
        <v>414</v>
      </c>
      <c r="C30" s="127">
        <v>0</v>
      </c>
      <c r="D30" s="127">
        <v>0</v>
      </c>
    </row>
    <row r="31" spans="1:5" x14ac:dyDescent="0.2">
      <c r="A31" s="6" t="s">
        <v>297</v>
      </c>
      <c r="B31" s="22">
        <v>415</v>
      </c>
      <c r="C31" s="127">
        <v>0</v>
      </c>
      <c r="D31" s="127">
        <v>0</v>
      </c>
    </row>
    <row r="32" spans="1:5" x14ac:dyDescent="0.2">
      <c r="A32" s="6" t="s">
        <v>298</v>
      </c>
      <c r="B32" s="22">
        <v>416</v>
      </c>
      <c r="C32" s="127">
        <v>4185</v>
      </c>
      <c r="D32" s="127">
        <v>2592</v>
      </c>
    </row>
    <row r="33" spans="1:4" x14ac:dyDescent="0.2">
      <c r="A33" s="6" t="s">
        <v>299</v>
      </c>
      <c r="B33" s="22">
        <v>417</v>
      </c>
      <c r="C33" s="127">
        <v>0</v>
      </c>
      <c r="D33" s="127">
        <v>0</v>
      </c>
    </row>
    <row r="34" spans="1:4" x14ac:dyDescent="0.2">
      <c r="A34" s="6" t="s">
        <v>300</v>
      </c>
      <c r="B34" s="22">
        <v>418</v>
      </c>
      <c r="C34" s="127">
        <v>0</v>
      </c>
      <c r="D34" s="127">
        <v>0</v>
      </c>
    </row>
    <row r="35" spans="1:4" ht="14.25" customHeight="1" x14ac:dyDescent="0.2">
      <c r="A35" s="6" t="s">
        <v>301</v>
      </c>
      <c r="B35" s="22">
        <v>419</v>
      </c>
      <c r="C35" s="145">
        <f>C17-C23</f>
        <v>2913581</v>
      </c>
      <c r="D35" s="127">
        <v>24513</v>
      </c>
    </row>
    <row r="36" spans="1:4" x14ac:dyDescent="0.2">
      <c r="A36" s="6" t="s">
        <v>302</v>
      </c>
      <c r="B36" s="22">
        <v>420</v>
      </c>
      <c r="C36" s="127">
        <v>0</v>
      </c>
      <c r="D36" s="127">
        <v>0</v>
      </c>
    </row>
    <row r="37" spans="1:4" ht="25.5" customHeight="1" x14ac:dyDescent="0.2">
      <c r="A37" s="31" t="s">
        <v>303</v>
      </c>
      <c r="B37" s="28">
        <v>421</v>
      </c>
      <c r="C37" s="127">
        <v>0</v>
      </c>
      <c r="D37" s="127">
        <v>0</v>
      </c>
    </row>
    <row r="38" spans="1:4" x14ac:dyDescent="0.2">
      <c r="A38" s="6" t="s">
        <v>304</v>
      </c>
      <c r="B38" s="22">
        <v>422</v>
      </c>
      <c r="C38" s="127">
        <v>0</v>
      </c>
      <c r="D38" s="127">
        <v>0</v>
      </c>
    </row>
    <row r="39" spans="1:4" x14ac:dyDescent="0.2">
      <c r="A39" s="6" t="s">
        <v>305</v>
      </c>
      <c r="B39" s="22">
        <v>423</v>
      </c>
      <c r="C39" s="127">
        <v>0</v>
      </c>
      <c r="D39" s="127">
        <v>0</v>
      </c>
    </row>
    <row r="40" spans="1:4" x14ac:dyDescent="0.2">
      <c r="A40" s="6" t="s">
        <v>306</v>
      </c>
      <c r="B40" s="22">
        <v>424</v>
      </c>
      <c r="C40" s="127">
        <v>0</v>
      </c>
      <c r="D40" s="127">
        <v>0</v>
      </c>
    </row>
    <row r="41" spans="1:4" x14ac:dyDescent="0.2">
      <c r="A41" s="6" t="s">
        <v>307</v>
      </c>
      <c r="B41" s="22">
        <v>425</v>
      </c>
      <c r="C41" s="127">
        <v>115395</v>
      </c>
      <c r="D41" s="127">
        <v>71474</v>
      </c>
    </row>
    <row r="42" spans="1:4" x14ac:dyDescent="0.2">
      <c r="A42" s="6" t="s">
        <v>308</v>
      </c>
      <c r="B42" s="22">
        <v>426</v>
      </c>
      <c r="C42" s="127">
        <v>115395</v>
      </c>
      <c r="D42" s="127">
        <v>71474</v>
      </c>
    </row>
    <row r="43" spans="1:4" x14ac:dyDescent="0.2">
      <c r="A43" s="6" t="s">
        <v>309</v>
      </c>
      <c r="B43" s="22">
        <v>427</v>
      </c>
      <c r="C43" s="127">
        <v>0</v>
      </c>
      <c r="D43" s="127">
        <v>0</v>
      </c>
    </row>
    <row r="44" spans="1:4" x14ac:dyDescent="0.2">
      <c r="A44" s="6" t="s">
        <v>310</v>
      </c>
      <c r="B44" s="22">
        <v>428</v>
      </c>
      <c r="C44" s="127">
        <v>0</v>
      </c>
      <c r="D44" s="127">
        <v>0</v>
      </c>
    </row>
    <row r="45" spans="1:4" x14ac:dyDescent="0.2">
      <c r="A45" s="6" t="s">
        <v>311</v>
      </c>
      <c r="B45" s="22">
        <v>429</v>
      </c>
      <c r="C45" s="127">
        <v>0</v>
      </c>
      <c r="D45" s="127">
        <v>0</v>
      </c>
    </row>
    <row r="46" spans="1:4" ht="24.75" customHeight="1" x14ac:dyDescent="0.2">
      <c r="A46" s="11" t="s">
        <v>312</v>
      </c>
      <c r="B46" s="22">
        <v>430</v>
      </c>
      <c r="C46" s="127">
        <v>0</v>
      </c>
      <c r="D46" s="127">
        <v>0</v>
      </c>
    </row>
    <row r="47" spans="1:4" x14ac:dyDescent="0.2">
      <c r="A47" s="6" t="s">
        <v>313</v>
      </c>
      <c r="B47" s="22">
        <v>431</v>
      </c>
      <c r="C47" s="127">
        <v>0</v>
      </c>
      <c r="D47" s="127">
        <v>0</v>
      </c>
    </row>
    <row r="48" spans="1:4" x14ac:dyDescent="0.2">
      <c r="A48" s="6" t="s">
        <v>314</v>
      </c>
      <c r="B48" s="22">
        <v>432</v>
      </c>
      <c r="C48" s="127">
        <v>115395</v>
      </c>
      <c r="D48" s="127">
        <v>71474</v>
      </c>
    </row>
    <row r="49" spans="1:6" x14ac:dyDescent="0.2">
      <c r="A49" s="6" t="s">
        <v>315</v>
      </c>
      <c r="B49" s="22">
        <v>433</v>
      </c>
      <c r="C49" s="127">
        <f>C17</f>
        <v>3857116</v>
      </c>
      <c r="D49" s="127">
        <v>76002</v>
      </c>
    </row>
    <row r="50" spans="1:6" x14ac:dyDescent="0.2">
      <c r="A50" s="6" t="s">
        <v>316</v>
      </c>
      <c r="B50" s="22">
        <v>434</v>
      </c>
      <c r="C50" s="127">
        <f>C23+C41</f>
        <v>1058930</v>
      </c>
      <c r="D50" s="127">
        <v>122963</v>
      </c>
    </row>
    <row r="51" spans="1:6" x14ac:dyDescent="0.2">
      <c r="A51" s="6" t="s">
        <v>317</v>
      </c>
      <c r="B51" s="22">
        <v>435</v>
      </c>
      <c r="C51" s="127">
        <f>C49-C50</f>
        <v>2798186</v>
      </c>
      <c r="D51" s="127">
        <v>0</v>
      </c>
    </row>
    <row r="52" spans="1:6" x14ac:dyDescent="0.2">
      <c r="A52" s="6" t="s">
        <v>318</v>
      </c>
      <c r="B52" s="22">
        <v>436</v>
      </c>
      <c r="C52" s="127">
        <v>0</v>
      </c>
      <c r="D52" s="127">
        <v>46961</v>
      </c>
    </row>
    <row r="53" spans="1:6" x14ac:dyDescent="0.2">
      <c r="A53" s="6" t="s">
        <v>319</v>
      </c>
      <c r="B53" s="22">
        <v>437</v>
      </c>
      <c r="C53" s="127">
        <v>404583</v>
      </c>
      <c r="D53" s="127">
        <v>139876</v>
      </c>
    </row>
    <row r="54" spans="1:6" x14ac:dyDescent="0.2">
      <c r="A54" s="6" t="s">
        <v>320</v>
      </c>
      <c r="B54" s="22">
        <v>438</v>
      </c>
      <c r="C54" s="127">
        <v>234</v>
      </c>
      <c r="D54" s="127">
        <v>0</v>
      </c>
    </row>
    <row r="55" spans="1:6" x14ac:dyDescent="0.2">
      <c r="A55" s="6" t="s">
        <v>321</v>
      </c>
      <c r="B55" s="22">
        <v>439</v>
      </c>
      <c r="C55" s="127">
        <v>633</v>
      </c>
      <c r="D55" s="127">
        <v>0</v>
      </c>
    </row>
    <row r="56" spans="1:6" ht="22.5" customHeight="1" x14ac:dyDescent="0.2">
      <c r="A56" s="11" t="s">
        <v>322</v>
      </c>
      <c r="B56" s="22">
        <v>440</v>
      </c>
      <c r="C56" s="127">
        <f>C51+C53+C54-C55</f>
        <v>3202370</v>
      </c>
      <c r="D56" s="127">
        <v>92915</v>
      </c>
      <c r="E56" s="2">
        <v>3202370</v>
      </c>
      <c r="F56" s="30">
        <f>E56-C56</f>
        <v>0</v>
      </c>
    </row>
    <row r="57" spans="1:6" x14ac:dyDescent="0.2">
      <c r="C57" s="145"/>
    </row>
    <row r="58" spans="1:6" ht="24.75" customHeight="1" x14ac:dyDescent="0.2">
      <c r="A58" s="13" t="s">
        <v>160</v>
      </c>
      <c r="B58" s="1" t="s">
        <v>162</v>
      </c>
      <c r="C58" s="140" t="s">
        <v>323</v>
      </c>
      <c r="D58" s="146" t="s">
        <v>163</v>
      </c>
    </row>
    <row r="59" spans="1:6" ht="24.75" customHeight="1" x14ac:dyDescent="0.2">
      <c r="A59" s="32" t="s">
        <v>164</v>
      </c>
      <c r="C59" s="147" t="s">
        <v>165</v>
      </c>
      <c r="D59" s="248" t="s">
        <v>851</v>
      </c>
    </row>
    <row r="60" spans="1:6" ht="22.5" customHeight="1" x14ac:dyDescent="0.2"/>
    <row r="61" spans="1:6" ht="48" customHeight="1" x14ac:dyDescent="0.2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V35"/>
  <sheetViews>
    <sheetView view="pageBreakPreview" zoomScaleNormal="100" zoomScaleSheetLayoutView="100" workbookViewId="0">
      <selection activeCell="C25" sqref="C25"/>
    </sheetView>
  </sheetViews>
  <sheetFormatPr defaultColWidth="8" defaultRowHeight="12.75" customHeight="1" x14ac:dyDescent="0.2"/>
  <cols>
    <col min="1" max="1" width="10.85546875" style="2" customWidth="1"/>
    <col min="2" max="2" width="5.7109375" style="2" customWidth="1"/>
    <col min="3" max="3" width="57.5703125" style="2" customWidth="1"/>
    <col min="4" max="4" width="7.140625" style="2" customWidth="1"/>
    <col min="5" max="6" width="16.42578125" style="123" customWidth="1"/>
    <col min="7" max="7" width="18.28515625" style="33" hidden="1" customWidth="1"/>
    <col min="8" max="256" width="9.140625" style="33" customWidth="1"/>
  </cols>
  <sheetData>
    <row r="2" spans="2:6" x14ac:dyDescent="0.2">
      <c r="B2" s="2" t="str">
        <f>'1'!A1</f>
        <v>Naziv investicionog fonda: OMIF Maximus fund</v>
      </c>
    </row>
    <row r="3" spans="2:6" x14ac:dyDescent="0.2">
      <c r="B3" s="2" t="str">
        <f>'1'!A2</f>
        <v xml:space="preserve">Registarski broj investicionog fonda: </v>
      </c>
    </row>
    <row r="4" spans="2:6" x14ac:dyDescent="0.2">
      <c r="B4" s="2" t="str">
        <f>'1'!A3</f>
        <v>Naziv društva za upravljanje investicionim fondom: Društvo za upravljanje investicionim fondovima Kristal invest A.D. Banja Luka</v>
      </c>
    </row>
    <row r="5" spans="2:6" x14ac:dyDescent="0.2">
      <c r="B5" s="2" t="str">
        <f>'1'!A4</f>
        <v>Matični broj društva za upravljanje investicionim fondom: 01935615</v>
      </c>
    </row>
    <row r="6" spans="2:6" x14ac:dyDescent="0.2">
      <c r="B6" s="2" t="str">
        <f>'1'!A5</f>
        <v>JIB društva za upravljanje investicionim fondom: 4400819920004</v>
      </c>
    </row>
    <row r="7" spans="2:6" x14ac:dyDescent="0.2">
      <c r="B7" s="2" t="str">
        <f>'1'!A6</f>
        <v>JIB zatvorenog investicionog fonda:</v>
      </c>
    </row>
    <row r="10" spans="2:6" x14ac:dyDescent="0.2">
      <c r="B10" s="178" t="s">
        <v>324</v>
      </c>
      <c r="C10" s="178"/>
      <c r="D10" s="178"/>
      <c r="E10" s="178"/>
      <c r="F10" s="178"/>
    </row>
    <row r="11" spans="2:6" x14ac:dyDescent="0.2">
      <c r="B11" s="178" t="s">
        <v>325</v>
      </c>
      <c r="C11" s="178"/>
      <c r="D11" s="178"/>
      <c r="E11" s="178"/>
      <c r="F11" s="178"/>
    </row>
    <row r="12" spans="2:6" x14ac:dyDescent="0.2">
      <c r="B12" s="1"/>
      <c r="C12" s="1"/>
      <c r="D12" s="1"/>
      <c r="E12" s="129"/>
      <c r="F12" s="129"/>
    </row>
    <row r="13" spans="2:6" x14ac:dyDescent="0.2">
      <c r="F13" s="123" t="s">
        <v>7</v>
      </c>
    </row>
    <row r="14" spans="2:6" ht="25.5" customHeight="1" x14ac:dyDescent="0.2">
      <c r="B14" s="8" t="s">
        <v>326</v>
      </c>
      <c r="C14" s="4" t="s">
        <v>327</v>
      </c>
      <c r="D14" s="4" t="s">
        <v>10</v>
      </c>
      <c r="E14" s="124" t="s">
        <v>11</v>
      </c>
      <c r="F14" s="124" t="s">
        <v>170</v>
      </c>
    </row>
    <row r="15" spans="2:6" x14ac:dyDescent="0.2">
      <c r="B15" s="34">
        <v>1</v>
      </c>
      <c r="C15" s="34">
        <v>2</v>
      </c>
      <c r="D15" s="34">
        <v>3</v>
      </c>
      <c r="E15" s="148">
        <v>4</v>
      </c>
      <c r="F15" s="148">
        <v>5</v>
      </c>
    </row>
    <row r="16" spans="2:6" ht="19.5" customHeight="1" x14ac:dyDescent="0.2">
      <c r="B16" s="34" t="s">
        <v>328</v>
      </c>
      <c r="C16" s="35" t="s">
        <v>329</v>
      </c>
      <c r="D16" s="34">
        <v>501</v>
      </c>
      <c r="E16" s="149"/>
      <c r="F16" s="149"/>
    </row>
    <row r="17" spans="1:8" ht="20.100000000000001" customHeight="1" x14ac:dyDescent="0.2">
      <c r="B17" s="34" t="s">
        <v>234</v>
      </c>
      <c r="C17" s="35" t="s">
        <v>330</v>
      </c>
      <c r="D17" s="34">
        <v>502</v>
      </c>
      <c r="E17" s="150">
        <v>14018271</v>
      </c>
      <c r="F17" s="150">
        <v>13734864</v>
      </c>
    </row>
    <row r="18" spans="1:8" ht="20.100000000000001" customHeight="1" x14ac:dyDescent="0.2">
      <c r="B18" s="34" t="s">
        <v>236</v>
      </c>
      <c r="C18" s="35" t="s">
        <v>331</v>
      </c>
      <c r="D18" s="34">
        <v>503</v>
      </c>
      <c r="E18" s="151">
        <v>2926359</v>
      </c>
      <c r="F18" s="151">
        <v>2998708</v>
      </c>
    </row>
    <row r="19" spans="1:8" ht="20.100000000000001" customHeight="1" x14ac:dyDescent="0.2">
      <c r="B19" s="34" t="s">
        <v>238</v>
      </c>
      <c r="C19" s="35" t="s">
        <v>332</v>
      </c>
      <c r="D19" s="34">
        <v>504</v>
      </c>
      <c r="E19" s="151">
        <v>4.7903000000000002</v>
      </c>
      <c r="F19" s="151">
        <v>4.5803000000000003</v>
      </c>
    </row>
    <row r="20" spans="1:8" ht="18.75" customHeight="1" x14ac:dyDescent="0.2">
      <c r="B20" s="34" t="s">
        <v>333</v>
      </c>
      <c r="C20" s="35" t="s">
        <v>334</v>
      </c>
      <c r="D20" s="34">
        <v>505</v>
      </c>
      <c r="E20" s="150"/>
      <c r="F20" s="150"/>
    </row>
    <row r="21" spans="1:8" ht="20.100000000000001" customHeight="1" x14ac:dyDescent="0.2">
      <c r="B21" s="34" t="s">
        <v>234</v>
      </c>
      <c r="C21" s="35" t="s">
        <v>335</v>
      </c>
      <c r="D21" s="34">
        <v>506</v>
      </c>
      <c r="E21" s="150">
        <v>14243513</v>
      </c>
      <c r="F21" s="150">
        <v>14019191</v>
      </c>
    </row>
    <row r="22" spans="1:8" ht="20.100000000000001" customHeight="1" x14ac:dyDescent="0.2">
      <c r="B22" s="34" t="s">
        <v>236</v>
      </c>
      <c r="C22" s="35" t="s">
        <v>336</v>
      </c>
      <c r="D22" s="34">
        <v>507</v>
      </c>
      <c r="E22" s="151">
        <v>2901157</v>
      </c>
      <c r="F22" s="151">
        <v>2983384</v>
      </c>
    </row>
    <row r="23" spans="1:8" ht="20.100000000000001" customHeight="1" x14ac:dyDescent="0.2">
      <c r="B23" s="34" t="s">
        <v>238</v>
      </c>
      <c r="C23" s="35" t="s">
        <v>337</v>
      </c>
      <c r="D23" s="34">
        <v>508</v>
      </c>
      <c r="E23" s="151">
        <v>4.9096000000000002</v>
      </c>
      <c r="F23" s="151">
        <v>4.6990999999999996</v>
      </c>
    </row>
    <row r="24" spans="1:8" ht="20.100000000000001" customHeight="1" x14ac:dyDescent="0.2">
      <c r="B24" s="34" t="s">
        <v>338</v>
      </c>
      <c r="C24" s="35" t="s">
        <v>339</v>
      </c>
      <c r="D24" s="34">
        <v>509</v>
      </c>
      <c r="E24" s="150"/>
      <c r="F24" s="150"/>
      <c r="G24" s="37" t="s">
        <v>340</v>
      </c>
    </row>
    <row r="25" spans="1:8" ht="18" customHeight="1" x14ac:dyDescent="0.2">
      <c r="B25" s="34" t="s">
        <v>234</v>
      </c>
      <c r="C25" s="35" t="s">
        <v>341</v>
      </c>
      <c r="D25" s="34">
        <v>510</v>
      </c>
      <c r="E25" s="151">
        <f>'2'!D23/'5'!H25</f>
        <v>9.5714359167567136E-3</v>
      </c>
      <c r="F25" s="151">
        <v>8.8000000000000005E-3</v>
      </c>
      <c r="G25" s="38">
        <v>103598555.66</v>
      </c>
      <c r="H25" s="33">
        <v>14227645.797804633</v>
      </c>
    </row>
    <row r="26" spans="1:8" ht="18.75" customHeight="1" x14ac:dyDescent="0.2">
      <c r="B26" s="34" t="s">
        <v>236</v>
      </c>
      <c r="C26" s="35" t="s">
        <v>342</v>
      </c>
      <c r="D26" s="34">
        <v>511</v>
      </c>
      <c r="E26" s="152">
        <f>'2'!D35/'5'!H25</f>
        <v>1.5588313284705335E-2</v>
      </c>
      <c r="F26" s="152">
        <v>-5.8999999999999999E-3</v>
      </c>
      <c r="G26" s="33" t="s">
        <v>343</v>
      </c>
    </row>
    <row r="27" spans="1:8" ht="20.100000000000001" customHeight="1" x14ac:dyDescent="0.2">
      <c r="B27" s="34" t="s">
        <v>238</v>
      </c>
      <c r="C27" s="35" t="s">
        <v>344</v>
      </c>
      <c r="D27" s="34">
        <v>512</v>
      </c>
      <c r="E27" s="150">
        <v>0</v>
      </c>
      <c r="F27" s="150">
        <v>0</v>
      </c>
    </row>
    <row r="28" spans="1:8" ht="20.100000000000001" customHeight="1" x14ac:dyDescent="0.2">
      <c r="B28" s="34" t="s">
        <v>240</v>
      </c>
      <c r="C28" s="35" t="s">
        <v>345</v>
      </c>
      <c r="D28" s="34">
        <v>513</v>
      </c>
      <c r="E28" s="151">
        <v>1.61E-2</v>
      </c>
      <c r="F28" s="151">
        <v>2.07E-2</v>
      </c>
    </row>
    <row r="31" spans="1:8" ht="16.5" customHeight="1" x14ac:dyDescent="0.2">
      <c r="A31" s="179" t="s">
        <v>160</v>
      </c>
      <c r="B31" s="179"/>
      <c r="C31" s="14" t="s">
        <v>346</v>
      </c>
      <c r="D31" s="180" t="s">
        <v>162</v>
      </c>
      <c r="E31" s="169" t="s">
        <v>347</v>
      </c>
      <c r="F31" s="169"/>
    </row>
    <row r="32" spans="1:8" ht="16.5" customHeight="1" x14ac:dyDescent="0.2">
      <c r="A32" s="179" t="s">
        <v>348</v>
      </c>
      <c r="B32" s="179"/>
      <c r="C32" s="16" t="s">
        <v>165</v>
      </c>
      <c r="D32" s="180"/>
      <c r="E32" s="169"/>
      <c r="F32" s="169"/>
    </row>
    <row r="33" spans="3:7" x14ac:dyDescent="0.2">
      <c r="E33" s="170" t="s">
        <v>166</v>
      </c>
      <c r="F33" s="170"/>
    </row>
    <row r="34" spans="3:7" ht="17.25" customHeight="1" x14ac:dyDescent="0.2"/>
    <row r="35" spans="3:7" ht="23.25" customHeight="1" x14ac:dyDescent="0.4">
      <c r="C35" s="173"/>
      <c r="D35" s="173"/>
      <c r="E35" s="173"/>
      <c r="F35" s="173"/>
      <c r="G35" s="173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69"/>
  <sheetViews>
    <sheetView view="pageBreakPreview" topLeftCell="A40" zoomScaleNormal="100" zoomScaleSheetLayoutView="100" workbookViewId="0">
      <selection activeCell="I20" sqref="I20"/>
    </sheetView>
  </sheetViews>
  <sheetFormatPr defaultColWidth="8" defaultRowHeight="12.75" customHeight="1" x14ac:dyDescent="0.2"/>
  <cols>
    <col min="1" max="1" width="47" style="18" customWidth="1"/>
    <col min="2" max="2" width="10.7109375" style="39" customWidth="1"/>
    <col min="3" max="3" width="11.85546875" style="3" customWidth="1"/>
    <col min="4" max="4" width="5.140625" style="2" customWidth="1"/>
    <col min="5" max="5" width="12.5703125" style="40" customWidth="1"/>
    <col min="6" max="6" width="5.28515625" style="14" customWidth="1"/>
    <col min="7" max="7" width="12.7109375" style="41" customWidth="1"/>
    <col min="8" max="8" width="5.28515625" style="14" customWidth="1"/>
    <col min="9" max="9" width="16.5703125" style="42" customWidth="1"/>
    <col min="10" max="10" width="7.5703125" style="14" customWidth="1"/>
    <col min="11" max="11" width="12" style="41" customWidth="1"/>
    <col min="12" max="12" width="5.42578125" style="43" customWidth="1"/>
    <col min="13" max="13" width="16.85546875" style="153" customWidth="1"/>
    <col min="14" max="14" width="6.42578125" style="14" customWidth="1"/>
    <col min="15" max="15" width="13.140625" style="41" customWidth="1"/>
    <col min="16" max="16" width="6.42578125" style="14" customWidth="1"/>
    <col min="17" max="17" width="13.28515625" style="41" customWidth="1"/>
    <col min="18" max="18" width="32.42578125" style="2" hidden="1" customWidth="1"/>
    <col min="19" max="19" width="14.85546875" style="2" hidden="1" customWidth="1"/>
    <col min="20" max="20" width="9.140625" style="2" customWidth="1"/>
    <col min="21" max="21" width="21" style="2" customWidth="1"/>
    <col min="22" max="256" width="9.140625" style="2" customWidth="1"/>
  </cols>
  <sheetData>
    <row r="1" spans="1:18" x14ac:dyDescent="0.2">
      <c r="A1" s="2" t="str">
        <f>'1'!A1</f>
        <v>Naziv investicionog fonda: OMIF Maximus fund</v>
      </c>
    </row>
    <row r="2" spans="1:18" x14ac:dyDescent="0.2">
      <c r="A2" s="2" t="str">
        <f>'1'!A2</f>
        <v xml:space="preserve">Registarski broj investicionog fonda: </v>
      </c>
    </row>
    <row r="3" spans="1:18" x14ac:dyDescent="0.2">
      <c r="A3" s="2" t="str">
        <f>'1'!A3</f>
        <v>Naziv društva za upravljanje investicionim fondom: Društvo za upravljanje investicionim fondovima Kristal invest A.D. Banja Luka</v>
      </c>
    </row>
    <row r="4" spans="1:18" x14ac:dyDescent="0.2">
      <c r="A4" s="2" t="str">
        <f>'1'!A4</f>
        <v>Matični broj društva za upravljanje investicionim fondom: 01935615</v>
      </c>
    </row>
    <row r="5" spans="1:18" x14ac:dyDescent="0.2">
      <c r="A5" s="2" t="str">
        <f>'1'!A5</f>
        <v>JIB društva za upravljanje investicionim fondom: 4400819920004</v>
      </c>
    </row>
    <row r="6" spans="1:18" x14ac:dyDescent="0.2">
      <c r="A6" s="2" t="str">
        <f>'1'!A6</f>
        <v>JIB zatvorenog investicionog fonda:</v>
      </c>
    </row>
    <row r="8" spans="1:18" x14ac:dyDescent="0.2">
      <c r="A8" s="178" t="s">
        <v>349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</row>
    <row r="9" spans="1:18" x14ac:dyDescent="0.2">
      <c r="A9" s="178" t="s">
        <v>350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</row>
    <row r="10" spans="1:18" x14ac:dyDescent="0.2">
      <c r="A10" s="15"/>
      <c r="B10" s="44"/>
      <c r="C10" s="45"/>
      <c r="D10" s="46"/>
      <c r="E10" s="47"/>
      <c r="F10" s="48"/>
      <c r="G10" s="49"/>
      <c r="H10" s="48"/>
      <c r="I10" s="50"/>
      <c r="J10" s="48"/>
      <c r="K10" s="49"/>
      <c r="L10" s="51"/>
      <c r="M10" s="154"/>
      <c r="N10" s="48"/>
      <c r="O10" s="49"/>
      <c r="P10" s="48"/>
      <c r="Q10" s="49"/>
    </row>
    <row r="11" spans="1:18" x14ac:dyDescent="0.2">
      <c r="A11" s="18" t="s">
        <v>351</v>
      </c>
    </row>
    <row r="12" spans="1:18" ht="45.75" customHeight="1" x14ac:dyDescent="0.2">
      <c r="A12" s="188" t="s">
        <v>352</v>
      </c>
      <c r="B12" s="189"/>
      <c r="C12" s="190"/>
      <c r="D12" s="183" t="s">
        <v>10</v>
      </c>
      <c r="E12" s="191" t="s">
        <v>353</v>
      </c>
      <c r="F12" s="183" t="s">
        <v>10</v>
      </c>
      <c r="G12" s="181" t="s">
        <v>354</v>
      </c>
      <c r="H12" s="183" t="s">
        <v>10</v>
      </c>
      <c r="I12" s="198" t="s">
        <v>355</v>
      </c>
      <c r="J12" s="183" t="s">
        <v>10</v>
      </c>
      <c r="K12" s="181" t="s">
        <v>356</v>
      </c>
      <c r="L12" s="195" t="s">
        <v>10</v>
      </c>
      <c r="M12" s="193" t="s">
        <v>357</v>
      </c>
      <c r="N12" s="183" t="s">
        <v>10</v>
      </c>
      <c r="O12" s="181" t="s">
        <v>358</v>
      </c>
      <c r="P12" s="183" t="s">
        <v>10</v>
      </c>
      <c r="Q12" s="181" t="s">
        <v>359</v>
      </c>
      <c r="R12" s="52"/>
    </row>
    <row r="13" spans="1:18" ht="63" customHeight="1" x14ac:dyDescent="0.2">
      <c r="A13" s="4" t="s">
        <v>360</v>
      </c>
      <c r="B13" s="4" t="s">
        <v>361</v>
      </c>
      <c r="C13" s="4" t="s">
        <v>362</v>
      </c>
      <c r="D13" s="184"/>
      <c r="E13" s="192"/>
      <c r="F13" s="184"/>
      <c r="G13" s="182"/>
      <c r="H13" s="184"/>
      <c r="I13" s="199"/>
      <c r="J13" s="184"/>
      <c r="K13" s="182"/>
      <c r="L13" s="196"/>
      <c r="M13" s="194"/>
      <c r="N13" s="184"/>
      <c r="O13" s="182"/>
      <c r="P13" s="184"/>
      <c r="Q13" s="182"/>
      <c r="R13" s="52">
        <v>102235371.31999999</v>
      </c>
    </row>
    <row r="14" spans="1:18" x14ac:dyDescent="0.2">
      <c r="A14" s="188">
        <v>1</v>
      </c>
      <c r="B14" s="189"/>
      <c r="C14" s="190"/>
      <c r="D14" s="185"/>
      <c r="E14" s="53">
        <v>2</v>
      </c>
      <c r="F14" s="185"/>
      <c r="G14" s="53">
        <v>3</v>
      </c>
      <c r="H14" s="185"/>
      <c r="I14" s="4">
        <v>4</v>
      </c>
      <c r="J14" s="185"/>
      <c r="K14" s="53">
        <v>5</v>
      </c>
      <c r="L14" s="197"/>
      <c r="M14" s="124">
        <v>6</v>
      </c>
      <c r="N14" s="185"/>
      <c r="O14" s="53">
        <v>7</v>
      </c>
      <c r="P14" s="185"/>
      <c r="Q14" s="53">
        <v>8</v>
      </c>
      <c r="R14" s="52"/>
    </row>
    <row r="15" spans="1:18" ht="19.5" customHeight="1" x14ac:dyDescent="0.2">
      <c r="A15" s="54" t="s">
        <v>363</v>
      </c>
      <c r="B15" s="4"/>
      <c r="C15" s="22"/>
      <c r="D15" s="34" t="s">
        <v>364</v>
      </c>
      <c r="E15" s="55"/>
      <c r="F15" s="56" t="s">
        <v>365</v>
      </c>
      <c r="G15" s="57"/>
      <c r="H15" s="58" t="s">
        <v>366</v>
      </c>
      <c r="I15" s="59"/>
      <c r="J15" s="58" t="s">
        <v>367</v>
      </c>
      <c r="K15" s="60"/>
      <c r="L15" s="58" t="s">
        <v>368</v>
      </c>
      <c r="M15" s="155"/>
      <c r="N15" s="56" t="s">
        <v>369</v>
      </c>
      <c r="O15" s="60"/>
      <c r="P15" s="56" t="s">
        <v>370</v>
      </c>
      <c r="Q15" s="60"/>
      <c r="R15" s="61"/>
    </row>
    <row r="16" spans="1:18" ht="19.5" customHeight="1" x14ac:dyDescent="0.2">
      <c r="A16" s="54" t="s">
        <v>371</v>
      </c>
      <c r="B16" s="4"/>
      <c r="C16" s="22"/>
      <c r="D16" s="34" t="s">
        <v>372</v>
      </c>
      <c r="E16" s="55"/>
      <c r="F16" s="56" t="s">
        <v>373</v>
      </c>
      <c r="G16" s="57"/>
      <c r="H16" s="58" t="s">
        <v>374</v>
      </c>
      <c r="I16" s="59">
        <v>4757261.72</v>
      </c>
      <c r="J16" s="58" t="s">
        <v>375</v>
      </c>
      <c r="K16" s="60"/>
      <c r="L16" s="58" t="s">
        <v>376</v>
      </c>
      <c r="M16" s="155">
        <v>4762674.82</v>
      </c>
      <c r="N16" s="56" t="s">
        <v>377</v>
      </c>
      <c r="O16" s="60"/>
      <c r="P16" s="56" t="s">
        <v>378</v>
      </c>
      <c r="Q16" s="60">
        <v>32.723999999999997</v>
      </c>
      <c r="R16" s="61"/>
    </row>
    <row r="17" spans="1:18" ht="19.5" customHeight="1" x14ac:dyDescent="0.2">
      <c r="A17" s="54" t="s">
        <v>379</v>
      </c>
      <c r="B17" s="4" t="s">
        <v>380</v>
      </c>
      <c r="C17" s="22" t="s">
        <v>381</v>
      </c>
      <c r="D17" s="34"/>
      <c r="E17" s="55">
        <v>590655</v>
      </c>
      <c r="F17" s="56"/>
      <c r="G17" s="57">
        <v>0.47</v>
      </c>
      <c r="H17" s="58"/>
      <c r="I17" s="59">
        <v>277607.84999999998</v>
      </c>
      <c r="J17" s="58"/>
      <c r="K17" s="60">
        <v>0.47</v>
      </c>
      <c r="L17" s="58"/>
      <c r="M17" s="155">
        <v>277607.84999999998</v>
      </c>
      <c r="N17" s="56"/>
      <c r="O17" s="60">
        <v>6.1501000000000001</v>
      </c>
      <c r="P17" s="56"/>
      <c r="Q17" s="60">
        <v>1.9074</v>
      </c>
      <c r="R17" s="61"/>
    </row>
    <row r="18" spans="1:18" ht="19.5" customHeight="1" x14ac:dyDescent="0.2">
      <c r="A18" s="54" t="s">
        <v>382</v>
      </c>
      <c r="B18" s="4" t="s">
        <v>380</v>
      </c>
      <c r="C18" s="22" t="s">
        <v>383</v>
      </c>
      <c r="D18" s="34"/>
      <c r="E18" s="55">
        <v>273020</v>
      </c>
      <c r="F18" s="56"/>
      <c r="G18" s="57">
        <v>0.2</v>
      </c>
      <c r="H18" s="58"/>
      <c r="I18" s="59">
        <v>54604</v>
      </c>
      <c r="J18" s="58"/>
      <c r="K18" s="60">
        <v>0.2</v>
      </c>
      <c r="L18" s="58"/>
      <c r="M18" s="155">
        <v>54604</v>
      </c>
      <c r="N18" s="56"/>
      <c r="O18" s="60">
        <v>5.5137</v>
      </c>
      <c r="P18" s="56"/>
      <c r="Q18" s="60">
        <v>0.37519999999999998</v>
      </c>
      <c r="R18" s="61"/>
    </row>
    <row r="19" spans="1:18" ht="19.5" customHeight="1" x14ac:dyDescent="0.2">
      <c r="A19" s="54" t="s">
        <v>384</v>
      </c>
      <c r="B19" s="4" t="s">
        <v>380</v>
      </c>
      <c r="C19" s="22" t="s">
        <v>385</v>
      </c>
      <c r="D19" s="34"/>
      <c r="E19" s="55">
        <v>647940</v>
      </c>
      <c r="F19" s="56"/>
      <c r="G19" s="57">
        <v>9.2899999999999996E-2</v>
      </c>
      <c r="H19" s="58"/>
      <c r="I19" s="59">
        <v>60193.63</v>
      </c>
      <c r="J19" s="58"/>
      <c r="K19" s="60">
        <v>9.9199999999999997E-2</v>
      </c>
      <c r="L19" s="58"/>
      <c r="M19" s="155">
        <v>64275.65</v>
      </c>
      <c r="N19" s="56"/>
      <c r="O19" s="60">
        <v>0.70220000000000005</v>
      </c>
      <c r="P19" s="56"/>
      <c r="Q19" s="60">
        <v>0.44159999999999999</v>
      </c>
      <c r="R19" s="61"/>
    </row>
    <row r="20" spans="1:18" ht="19.5" customHeight="1" x14ac:dyDescent="0.2">
      <c r="A20" s="54" t="s">
        <v>386</v>
      </c>
      <c r="B20" s="4" t="s">
        <v>380</v>
      </c>
      <c r="C20" s="22" t="s">
        <v>387</v>
      </c>
      <c r="D20" s="34"/>
      <c r="E20" s="55">
        <v>155185</v>
      </c>
      <c r="F20" s="56"/>
      <c r="G20" s="57">
        <v>0.12920000000000001</v>
      </c>
      <c r="H20" s="58"/>
      <c r="I20" s="59">
        <v>20049.900000000001</v>
      </c>
      <c r="J20" s="58"/>
      <c r="K20" s="60">
        <v>0.1235</v>
      </c>
      <c r="L20" s="58"/>
      <c r="M20" s="155">
        <v>19165.349999999999</v>
      </c>
      <c r="N20" s="56"/>
      <c r="O20" s="60">
        <v>0.4032</v>
      </c>
      <c r="P20" s="56"/>
      <c r="Q20" s="60">
        <v>0.13170000000000001</v>
      </c>
      <c r="R20" s="61"/>
    </row>
    <row r="21" spans="1:18" ht="19.5" customHeight="1" x14ac:dyDescent="0.2">
      <c r="A21" s="54" t="s">
        <v>388</v>
      </c>
      <c r="B21" s="4" t="s">
        <v>380</v>
      </c>
      <c r="C21" s="22" t="s">
        <v>389</v>
      </c>
      <c r="D21" s="34"/>
      <c r="E21" s="55">
        <v>437620</v>
      </c>
      <c r="F21" s="56"/>
      <c r="G21" s="57">
        <v>0.43640000000000001</v>
      </c>
      <c r="H21" s="58"/>
      <c r="I21" s="59">
        <v>190977.37</v>
      </c>
      <c r="J21" s="58"/>
      <c r="K21" s="60">
        <v>0.2898</v>
      </c>
      <c r="L21" s="58"/>
      <c r="M21" s="155">
        <v>126822.28</v>
      </c>
      <c r="N21" s="56"/>
      <c r="O21" s="60">
        <v>1.4063000000000001</v>
      </c>
      <c r="P21" s="56"/>
      <c r="Q21" s="60">
        <v>0.87139999999999995</v>
      </c>
      <c r="R21" s="61"/>
    </row>
    <row r="22" spans="1:18" ht="19.5" customHeight="1" x14ac:dyDescent="0.2">
      <c r="A22" s="54" t="s">
        <v>390</v>
      </c>
      <c r="B22" s="4" t="s">
        <v>380</v>
      </c>
      <c r="C22" s="22" t="s">
        <v>391</v>
      </c>
      <c r="D22" s="34"/>
      <c r="E22" s="55">
        <v>516042</v>
      </c>
      <c r="F22" s="56"/>
      <c r="G22" s="57">
        <v>0.22500000000000001</v>
      </c>
      <c r="H22" s="58"/>
      <c r="I22" s="59">
        <v>116109.45</v>
      </c>
      <c r="J22" s="58"/>
      <c r="K22" s="60">
        <v>0.20649999999999999</v>
      </c>
      <c r="L22" s="58"/>
      <c r="M22" s="155">
        <v>106562.67</v>
      </c>
      <c r="N22" s="56"/>
      <c r="O22" s="60">
        <v>0.1168</v>
      </c>
      <c r="P22" s="56"/>
      <c r="Q22" s="60">
        <v>0.73219999999999996</v>
      </c>
      <c r="R22" s="61"/>
    </row>
    <row r="23" spans="1:18" ht="19.5" customHeight="1" x14ac:dyDescent="0.2">
      <c r="A23" s="54" t="s">
        <v>392</v>
      </c>
      <c r="B23" s="4" t="s">
        <v>380</v>
      </c>
      <c r="C23" s="22" t="s">
        <v>393</v>
      </c>
      <c r="D23" s="34"/>
      <c r="E23" s="55">
        <v>460661</v>
      </c>
      <c r="F23" s="56"/>
      <c r="G23" s="57">
        <v>0.36070000000000002</v>
      </c>
      <c r="H23" s="58"/>
      <c r="I23" s="59">
        <v>166160.42000000001</v>
      </c>
      <c r="J23" s="58"/>
      <c r="K23" s="60">
        <v>0.34470000000000001</v>
      </c>
      <c r="L23" s="58"/>
      <c r="M23" s="155">
        <v>158789.85</v>
      </c>
      <c r="N23" s="56"/>
      <c r="O23" s="60">
        <v>0.4501</v>
      </c>
      <c r="P23" s="56"/>
      <c r="Q23" s="60">
        <v>1.091</v>
      </c>
      <c r="R23" s="61"/>
    </row>
    <row r="24" spans="1:18" ht="19.5" customHeight="1" x14ac:dyDescent="0.2">
      <c r="A24" s="54" t="s">
        <v>394</v>
      </c>
      <c r="B24" s="4" t="s">
        <v>380</v>
      </c>
      <c r="C24" s="22" t="s">
        <v>395</v>
      </c>
      <c r="D24" s="34"/>
      <c r="E24" s="55">
        <v>335703</v>
      </c>
      <c r="F24" s="56"/>
      <c r="G24" s="57">
        <v>0.20150000000000001</v>
      </c>
      <c r="H24" s="58"/>
      <c r="I24" s="59">
        <v>67644.149999999994</v>
      </c>
      <c r="J24" s="58"/>
      <c r="K24" s="60">
        <v>0.18970000000000001</v>
      </c>
      <c r="L24" s="58"/>
      <c r="M24" s="155">
        <v>63682.86</v>
      </c>
      <c r="N24" s="56"/>
      <c r="O24" s="60">
        <v>8.72E-2</v>
      </c>
      <c r="P24" s="56"/>
      <c r="Q24" s="60">
        <v>0.43759999999999999</v>
      </c>
      <c r="R24" s="61"/>
    </row>
    <row r="25" spans="1:18" ht="19.5" customHeight="1" x14ac:dyDescent="0.2">
      <c r="A25" s="54" t="s">
        <v>396</v>
      </c>
      <c r="B25" s="4" t="s">
        <v>380</v>
      </c>
      <c r="C25" s="22" t="s">
        <v>397</v>
      </c>
      <c r="D25" s="34"/>
      <c r="E25" s="55">
        <v>741638</v>
      </c>
      <c r="F25" s="56"/>
      <c r="G25" s="57">
        <v>0.41799999999999998</v>
      </c>
      <c r="H25" s="58"/>
      <c r="I25" s="59">
        <v>310004.68</v>
      </c>
      <c r="J25" s="58"/>
      <c r="K25" s="60">
        <v>0.41799999999999998</v>
      </c>
      <c r="L25" s="58"/>
      <c r="M25" s="155">
        <v>310004.68</v>
      </c>
      <c r="N25" s="56"/>
      <c r="O25" s="60">
        <v>6.1501000000000001</v>
      </c>
      <c r="P25" s="56"/>
      <c r="Q25" s="60">
        <v>2.13</v>
      </c>
      <c r="R25" s="61"/>
    </row>
    <row r="26" spans="1:18" ht="19.5" customHeight="1" x14ac:dyDescent="0.2">
      <c r="A26" s="54" t="s">
        <v>398</v>
      </c>
      <c r="B26" s="4" t="s">
        <v>380</v>
      </c>
      <c r="C26" s="22" t="s">
        <v>399</v>
      </c>
      <c r="D26" s="34"/>
      <c r="E26" s="55">
        <v>5381</v>
      </c>
      <c r="F26" s="56"/>
      <c r="G26" s="57">
        <v>36.398899999999998</v>
      </c>
      <c r="H26" s="58"/>
      <c r="I26" s="59">
        <v>195862.48</v>
      </c>
      <c r="J26" s="58"/>
      <c r="K26" s="60">
        <v>36.603999999999999</v>
      </c>
      <c r="L26" s="58"/>
      <c r="M26" s="155">
        <v>196966.12</v>
      </c>
      <c r="N26" s="56"/>
      <c r="O26" s="60">
        <v>0.81689999999999996</v>
      </c>
      <c r="P26" s="56"/>
      <c r="Q26" s="60">
        <v>1.3532999999999999</v>
      </c>
      <c r="R26" s="61"/>
    </row>
    <row r="27" spans="1:18" ht="19.5" customHeight="1" x14ac:dyDescent="0.2">
      <c r="A27" s="54" t="s">
        <v>400</v>
      </c>
      <c r="B27" s="4" t="s">
        <v>380</v>
      </c>
      <c r="C27" s="22" t="s">
        <v>401</v>
      </c>
      <c r="D27" s="34"/>
      <c r="E27" s="55">
        <v>476079</v>
      </c>
      <c r="F27" s="56"/>
      <c r="G27" s="57">
        <v>0.55810000000000004</v>
      </c>
      <c r="H27" s="58"/>
      <c r="I27" s="59">
        <v>265699.69</v>
      </c>
      <c r="J27" s="58"/>
      <c r="K27" s="60">
        <v>0.55810000000000004</v>
      </c>
      <c r="L27" s="58"/>
      <c r="M27" s="155">
        <v>265699.69</v>
      </c>
      <c r="N27" s="56"/>
      <c r="O27" s="60">
        <v>6.1501000000000001</v>
      </c>
      <c r="P27" s="56"/>
      <c r="Q27" s="60">
        <v>1.8255999999999999</v>
      </c>
      <c r="R27" s="61"/>
    </row>
    <row r="28" spans="1:18" ht="19.5" customHeight="1" x14ac:dyDescent="0.2">
      <c r="A28" s="54" t="s">
        <v>402</v>
      </c>
      <c r="B28" s="4" t="s">
        <v>380</v>
      </c>
      <c r="C28" s="22" t="s">
        <v>403</v>
      </c>
      <c r="D28" s="34"/>
      <c r="E28" s="55">
        <v>1477603</v>
      </c>
      <c r="F28" s="56"/>
      <c r="G28" s="57">
        <v>0.08</v>
      </c>
      <c r="H28" s="58"/>
      <c r="I28" s="59">
        <v>118208.24</v>
      </c>
      <c r="J28" s="58"/>
      <c r="K28" s="60">
        <v>0.08</v>
      </c>
      <c r="L28" s="58"/>
      <c r="M28" s="155">
        <v>118208.24</v>
      </c>
      <c r="N28" s="56"/>
      <c r="O28" s="60">
        <v>3.8128000000000002</v>
      </c>
      <c r="P28" s="56"/>
      <c r="Q28" s="60">
        <v>0.81220000000000003</v>
      </c>
      <c r="R28" s="61"/>
    </row>
    <row r="29" spans="1:18" ht="19.5" customHeight="1" x14ac:dyDescent="0.2">
      <c r="A29" s="54" t="s">
        <v>404</v>
      </c>
      <c r="B29" s="4" t="s">
        <v>380</v>
      </c>
      <c r="C29" s="22" t="s">
        <v>405</v>
      </c>
      <c r="D29" s="34"/>
      <c r="E29" s="55">
        <v>3530147</v>
      </c>
      <c r="F29" s="56"/>
      <c r="G29" s="57">
        <v>0.1404</v>
      </c>
      <c r="H29" s="58"/>
      <c r="I29" s="59">
        <v>495632.64000000001</v>
      </c>
      <c r="J29" s="58"/>
      <c r="K29" s="60">
        <v>0.1404</v>
      </c>
      <c r="L29" s="58"/>
      <c r="M29" s="155">
        <v>495632.64000000001</v>
      </c>
      <c r="N29" s="56"/>
      <c r="O29" s="60">
        <v>3.7582</v>
      </c>
      <c r="P29" s="56"/>
      <c r="Q29" s="60">
        <v>3.4055</v>
      </c>
      <c r="R29" s="61"/>
    </row>
    <row r="30" spans="1:18" ht="19.5" customHeight="1" x14ac:dyDescent="0.2">
      <c r="A30" s="54" t="s">
        <v>406</v>
      </c>
      <c r="B30" s="4" t="s">
        <v>380</v>
      </c>
      <c r="C30" s="22" t="s">
        <v>407</v>
      </c>
      <c r="D30" s="34"/>
      <c r="E30" s="55">
        <v>3022228</v>
      </c>
      <c r="F30" s="56"/>
      <c r="G30" s="57">
        <v>2.81E-2</v>
      </c>
      <c r="H30" s="58"/>
      <c r="I30" s="59">
        <v>84924.61</v>
      </c>
      <c r="J30" s="58"/>
      <c r="K30" s="60">
        <v>2.7300000000000001E-2</v>
      </c>
      <c r="L30" s="58"/>
      <c r="M30" s="155">
        <v>82506.820000000007</v>
      </c>
      <c r="N30" s="56"/>
      <c r="O30" s="60">
        <v>0.7954</v>
      </c>
      <c r="P30" s="56"/>
      <c r="Q30" s="60">
        <v>0.56689999999999996</v>
      </c>
      <c r="R30" s="61"/>
    </row>
    <row r="31" spans="1:18" ht="19.5" customHeight="1" x14ac:dyDescent="0.2">
      <c r="A31" s="54" t="s">
        <v>408</v>
      </c>
      <c r="B31" s="4" t="s">
        <v>380</v>
      </c>
      <c r="C31" s="22" t="s">
        <v>409</v>
      </c>
      <c r="D31" s="34"/>
      <c r="E31" s="55">
        <v>6695355</v>
      </c>
      <c r="F31" s="56"/>
      <c r="G31" s="57">
        <v>2.7300000000000001E-2</v>
      </c>
      <c r="H31" s="58"/>
      <c r="I31" s="59">
        <v>182783.19</v>
      </c>
      <c r="J31" s="58"/>
      <c r="K31" s="60">
        <v>3.0800000000000001E-2</v>
      </c>
      <c r="L31" s="58"/>
      <c r="M31" s="155">
        <v>206216.93</v>
      </c>
      <c r="N31" s="56"/>
      <c r="O31" s="60">
        <v>2.6152000000000002</v>
      </c>
      <c r="P31" s="56"/>
      <c r="Q31" s="60">
        <v>1.4169</v>
      </c>
      <c r="R31" s="61"/>
    </row>
    <row r="32" spans="1:18" ht="19.5" customHeight="1" x14ac:dyDescent="0.2">
      <c r="A32" s="54" t="s">
        <v>410</v>
      </c>
      <c r="B32" s="4" t="s">
        <v>380</v>
      </c>
      <c r="C32" s="22" t="s">
        <v>411</v>
      </c>
      <c r="D32" s="34"/>
      <c r="E32" s="55">
        <v>730786</v>
      </c>
      <c r="F32" s="56"/>
      <c r="G32" s="57">
        <v>0</v>
      </c>
      <c r="H32" s="58"/>
      <c r="I32" s="59">
        <v>0</v>
      </c>
      <c r="J32" s="58"/>
      <c r="K32" s="60">
        <v>0</v>
      </c>
      <c r="L32" s="58"/>
      <c r="M32" s="155">
        <v>0</v>
      </c>
      <c r="N32" s="56"/>
      <c r="O32" s="60">
        <v>6.1501000000000001</v>
      </c>
      <c r="P32" s="56"/>
      <c r="Q32" s="60">
        <v>0</v>
      </c>
      <c r="R32" s="61"/>
    </row>
    <row r="33" spans="1:18" ht="19.5" customHeight="1" x14ac:dyDescent="0.2">
      <c r="A33" s="54" t="s">
        <v>412</v>
      </c>
      <c r="B33" s="4" t="s">
        <v>380</v>
      </c>
      <c r="C33" s="22" t="s">
        <v>413</v>
      </c>
      <c r="D33" s="34"/>
      <c r="E33" s="55">
        <v>5275</v>
      </c>
      <c r="F33" s="56"/>
      <c r="G33" s="57">
        <v>11.5</v>
      </c>
      <c r="H33" s="58"/>
      <c r="I33" s="59">
        <v>60662.5</v>
      </c>
      <c r="J33" s="58"/>
      <c r="K33" s="60">
        <v>11.5</v>
      </c>
      <c r="L33" s="58"/>
      <c r="M33" s="155">
        <v>60662.5</v>
      </c>
      <c r="N33" s="56"/>
      <c r="O33" s="60">
        <v>0.20169999999999999</v>
      </c>
      <c r="P33" s="56"/>
      <c r="Q33" s="60">
        <v>0.4168</v>
      </c>
      <c r="R33" s="61"/>
    </row>
    <row r="34" spans="1:18" ht="19.5" customHeight="1" x14ac:dyDescent="0.2">
      <c r="A34" s="54" t="s">
        <v>414</v>
      </c>
      <c r="B34" s="4" t="s">
        <v>380</v>
      </c>
      <c r="C34" s="22" t="s">
        <v>415</v>
      </c>
      <c r="D34" s="34"/>
      <c r="E34" s="55">
        <v>1845036</v>
      </c>
      <c r="F34" s="56"/>
      <c r="G34" s="57">
        <v>0.99</v>
      </c>
      <c r="H34" s="58"/>
      <c r="I34" s="59">
        <v>1826585.64</v>
      </c>
      <c r="J34" s="58"/>
      <c r="K34" s="60">
        <v>1.0253000000000001</v>
      </c>
      <c r="L34" s="58"/>
      <c r="M34" s="155">
        <v>1891715.41</v>
      </c>
      <c r="N34" s="56"/>
      <c r="O34" s="60">
        <v>0.3755</v>
      </c>
      <c r="P34" s="56"/>
      <c r="Q34" s="60">
        <v>12.9978</v>
      </c>
      <c r="R34" s="61"/>
    </row>
    <row r="35" spans="1:18" ht="19.5" customHeight="1" x14ac:dyDescent="0.2">
      <c r="A35" s="54" t="s">
        <v>416</v>
      </c>
      <c r="B35" s="4" t="s">
        <v>380</v>
      </c>
      <c r="C35" s="22" t="s">
        <v>417</v>
      </c>
      <c r="D35" s="34"/>
      <c r="E35" s="55">
        <v>48859</v>
      </c>
      <c r="F35" s="56"/>
      <c r="G35" s="57">
        <v>0.156</v>
      </c>
      <c r="H35" s="58"/>
      <c r="I35" s="59">
        <v>7622</v>
      </c>
      <c r="J35" s="58"/>
      <c r="K35" s="60">
        <v>0.156</v>
      </c>
      <c r="L35" s="58"/>
      <c r="M35" s="155">
        <v>7622</v>
      </c>
      <c r="N35" s="56"/>
      <c r="O35" s="60">
        <v>0.13700000000000001</v>
      </c>
      <c r="P35" s="56"/>
      <c r="Q35" s="60">
        <v>5.2400000000000002E-2</v>
      </c>
      <c r="R35" s="61"/>
    </row>
    <row r="36" spans="1:18" ht="19.5" customHeight="1" x14ac:dyDescent="0.2">
      <c r="A36" s="54" t="s">
        <v>418</v>
      </c>
      <c r="B36" s="4" t="s">
        <v>380</v>
      </c>
      <c r="C36" s="22" t="s">
        <v>419</v>
      </c>
      <c r="D36" s="34"/>
      <c r="E36" s="55">
        <v>745562</v>
      </c>
      <c r="F36" s="56"/>
      <c r="G36" s="57">
        <v>0.22800000000000001</v>
      </c>
      <c r="H36" s="58"/>
      <c r="I36" s="59">
        <v>169988.14</v>
      </c>
      <c r="J36" s="58"/>
      <c r="K36" s="60">
        <v>0.22800000000000001</v>
      </c>
      <c r="L36" s="58"/>
      <c r="M36" s="155">
        <v>169988.14</v>
      </c>
      <c r="N36" s="56"/>
      <c r="O36" s="60">
        <v>6.1501000000000001</v>
      </c>
      <c r="P36" s="56"/>
      <c r="Q36" s="60">
        <v>1.1679999999999999</v>
      </c>
      <c r="R36" s="61"/>
    </row>
    <row r="37" spans="1:18" ht="19.5" customHeight="1" x14ac:dyDescent="0.2">
      <c r="A37" s="54" t="s">
        <v>420</v>
      </c>
      <c r="B37" s="4" t="s">
        <v>380</v>
      </c>
      <c r="C37" s="22" t="s">
        <v>421</v>
      </c>
      <c r="D37" s="34"/>
      <c r="E37" s="55">
        <v>370308</v>
      </c>
      <c r="F37" s="56"/>
      <c r="G37" s="57">
        <v>0.21379999999999999</v>
      </c>
      <c r="H37" s="58"/>
      <c r="I37" s="59">
        <v>79171.850000000006</v>
      </c>
      <c r="J37" s="58"/>
      <c r="K37" s="60">
        <v>0.21379999999999999</v>
      </c>
      <c r="L37" s="58"/>
      <c r="M37" s="155">
        <v>79171.850000000006</v>
      </c>
      <c r="N37" s="56"/>
      <c r="O37" s="60">
        <v>6.1501000000000001</v>
      </c>
      <c r="P37" s="56"/>
      <c r="Q37" s="60">
        <v>0.54400000000000004</v>
      </c>
      <c r="R37" s="61"/>
    </row>
    <row r="38" spans="1:18" ht="19.5" customHeight="1" x14ac:dyDescent="0.2">
      <c r="A38" s="54" t="s">
        <v>422</v>
      </c>
      <c r="B38" s="4" t="s">
        <v>380</v>
      </c>
      <c r="C38" s="22" t="s">
        <v>423</v>
      </c>
      <c r="D38" s="34"/>
      <c r="E38" s="55">
        <v>15329</v>
      </c>
      <c r="F38" s="56"/>
      <c r="G38" s="57">
        <v>0.44159999999999999</v>
      </c>
      <c r="H38" s="58"/>
      <c r="I38" s="59">
        <v>6769.29</v>
      </c>
      <c r="J38" s="58"/>
      <c r="K38" s="60">
        <v>0.44159999999999999</v>
      </c>
      <c r="L38" s="58"/>
      <c r="M38" s="155">
        <v>6769.29</v>
      </c>
      <c r="N38" s="56"/>
      <c r="O38" s="60">
        <v>1.4585999999999999</v>
      </c>
      <c r="P38" s="56"/>
      <c r="Q38" s="60">
        <v>4.65E-2</v>
      </c>
      <c r="R38" s="61"/>
    </row>
    <row r="39" spans="1:18" ht="19.5" customHeight="1" x14ac:dyDescent="0.2">
      <c r="A39" s="54" t="s">
        <v>424</v>
      </c>
      <c r="B39" s="4"/>
      <c r="C39" s="22"/>
      <c r="D39" s="34" t="s">
        <v>425</v>
      </c>
      <c r="E39" s="55"/>
      <c r="F39" s="56" t="s">
        <v>426</v>
      </c>
      <c r="G39" s="57"/>
      <c r="H39" s="58" t="s">
        <v>427</v>
      </c>
      <c r="I39" s="59"/>
      <c r="J39" s="58" t="s">
        <v>428</v>
      </c>
      <c r="K39" s="60"/>
      <c r="L39" s="58" t="s">
        <v>429</v>
      </c>
      <c r="M39" s="155"/>
      <c r="N39" s="56" t="s">
        <v>430</v>
      </c>
      <c r="O39" s="60"/>
      <c r="P39" s="56" t="s">
        <v>431</v>
      </c>
      <c r="Q39" s="60"/>
      <c r="R39" s="61"/>
    </row>
    <row r="40" spans="1:18" ht="19.5" customHeight="1" x14ac:dyDescent="0.2">
      <c r="A40" s="54" t="s">
        <v>432</v>
      </c>
      <c r="B40" s="4"/>
      <c r="C40" s="22"/>
      <c r="D40" s="34" t="s">
        <v>433</v>
      </c>
      <c r="E40" s="55"/>
      <c r="F40" s="56" t="s">
        <v>434</v>
      </c>
      <c r="G40" s="57"/>
      <c r="H40" s="58" t="s">
        <v>435</v>
      </c>
      <c r="I40" s="59"/>
      <c r="J40" s="58" t="s">
        <v>436</v>
      </c>
      <c r="K40" s="60"/>
      <c r="L40" s="58" t="s">
        <v>437</v>
      </c>
      <c r="M40" s="155"/>
      <c r="N40" s="56" t="s">
        <v>438</v>
      </c>
      <c r="O40" s="60"/>
      <c r="P40" s="56" t="s">
        <v>439</v>
      </c>
      <c r="Q40" s="60"/>
      <c r="R40" s="61"/>
    </row>
    <row r="41" spans="1:18" ht="19.5" customHeight="1" x14ac:dyDescent="0.2">
      <c r="A41" s="54" t="s">
        <v>440</v>
      </c>
      <c r="B41" s="4"/>
      <c r="C41" s="22"/>
      <c r="D41" s="34" t="s">
        <v>441</v>
      </c>
      <c r="E41" s="55"/>
      <c r="F41" s="56" t="s">
        <v>442</v>
      </c>
      <c r="G41" s="57"/>
      <c r="H41" s="58" t="s">
        <v>443</v>
      </c>
      <c r="I41" s="59">
        <v>4757261.72</v>
      </c>
      <c r="J41" s="58" t="s">
        <v>444</v>
      </c>
      <c r="K41" s="60"/>
      <c r="L41" s="58" t="s">
        <v>445</v>
      </c>
      <c r="M41" s="155">
        <v>4762674.82</v>
      </c>
      <c r="N41" s="56" t="s">
        <v>446</v>
      </c>
      <c r="O41" s="60"/>
      <c r="P41" s="56" t="s">
        <v>447</v>
      </c>
      <c r="Q41" s="60">
        <v>32.723999999999997</v>
      </c>
      <c r="R41" s="61"/>
    </row>
    <row r="42" spans="1:18" ht="19.5" customHeight="1" x14ac:dyDescent="0.2">
      <c r="A42" s="54" t="s">
        <v>448</v>
      </c>
      <c r="B42" s="4"/>
      <c r="C42" s="22"/>
      <c r="D42" s="34" t="s">
        <v>449</v>
      </c>
      <c r="E42" s="55"/>
      <c r="F42" s="56" t="s">
        <v>450</v>
      </c>
      <c r="G42" s="57"/>
      <c r="H42" s="58" t="s">
        <v>451</v>
      </c>
      <c r="I42" s="59"/>
      <c r="J42" s="58" t="s">
        <v>452</v>
      </c>
      <c r="K42" s="60"/>
      <c r="L42" s="58" t="s">
        <v>453</v>
      </c>
      <c r="M42" s="155"/>
      <c r="N42" s="56" t="s">
        <v>454</v>
      </c>
      <c r="O42" s="60"/>
      <c r="P42" s="56" t="s">
        <v>455</v>
      </c>
      <c r="Q42" s="60"/>
      <c r="R42" s="61"/>
    </row>
    <row r="43" spans="1:18" ht="19.5" customHeight="1" x14ac:dyDescent="0.2">
      <c r="A43" s="54" t="s">
        <v>371</v>
      </c>
      <c r="B43" s="4"/>
      <c r="C43" s="22"/>
      <c r="D43" s="34" t="s">
        <v>456</v>
      </c>
      <c r="E43" s="55"/>
      <c r="F43" s="56" t="s">
        <v>457</v>
      </c>
      <c r="G43" s="57"/>
      <c r="H43" s="58" t="s">
        <v>458</v>
      </c>
      <c r="I43" s="59">
        <v>2290827.39</v>
      </c>
      <c r="J43" s="58" t="s">
        <v>459</v>
      </c>
      <c r="K43" s="60"/>
      <c r="L43" s="58" t="s">
        <v>460</v>
      </c>
      <c r="M43" s="155">
        <v>2425489.7000000002</v>
      </c>
      <c r="N43" s="56" t="s">
        <v>461</v>
      </c>
      <c r="O43" s="60"/>
      <c r="P43" s="56" t="s">
        <v>462</v>
      </c>
      <c r="Q43" s="60">
        <v>16.665400000000002</v>
      </c>
      <c r="R43" s="61"/>
    </row>
    <row r="44" spans="1:18" ht="19.5" customHeight="1" x14ac:dyDescent="0.2">
      <c r="A44" s="54" t="s">
        <v>463</v>
      </c>
      <c r="B44" s="4" t="s">
        <v>380</v>
      </c>
      <c r="C44" s="22" t="s">
        <v>464</v>
      </c>
      <c r="D44" s="34"/>
      <c r="E44" s="55">
        <v>650</v>
      </c>
      <c r="F44" s="56"/>
      <c r="G44" s="57">
        <v>387.69510000000002</v>
      </c>
      <c r="H44" s="58"/>
      <c r="I44" s="59">
        <v>252001.79</v>
      </c>
      <c r="J44" s="58"/>
      <c r="K44" s="60">
        <v>377.68959999999998</v>
      </c>
      <c r="L44" s="58"/>
      <c r="M44" s="155">
        <v>245498.21</v>
      </c>
      <c r="N44" s="56"/>
      <c r="O44" s="60">
        <v>0</v>
      </c>
      <c r="P44" s="56"/>
      <c r="Q44" s="60">
        <v>1.6868000000000001</v>
      </c>
      <c r="R44" s="61"/>
    </row>
    <row r="45" spans="1:18" ht="19.5" customHeight="1" x14ac:dyDescent="0.2">
      <c r="A45" s="54" t="s">
        <v>465</v>
      </c>
      <c r="B45" s="4" t="s">
        <v>380</v>
      </c>
      <c r="C45" s="22" t="s">
        <v>466</v>
      </c>
      <c r="D45" s="34"/>
      <c r="E45" s="55">
        <v>1000</v>
      </c>
      <c r="F45" s="56"/>
      <c r="G45" s="57">
        <v>224.1183</v>
      </c>
      <c r="H45" s="58"/>
      <c r="I45" s="59">
        <v>224118.35</v>
      </c>
      <c r="J45" s="58"/>
      <c r="K45" s="60">
        <v>221.98609999999999</v>
      </c>
      <c r="L45" s="58"/>
      <c r="M45" s="155">
        <v>221986.11</v>
      </c>
      <c r="N45" s="56"/>
      <c r="O45" s="60">
        <v>1E-4</v>
      </c>
      <c r="P45" s="56"/>
      <c r="Q45" s="60">
        <v>1.5253000000000001</v>
      </c>
      <c r="R45" s="61"/>
    </row>
    <row r="46" spans="1:18" ht="19.5" customHeight="1" x14ac:dyDescent="0.2">
      <c r="A46" s="54" t="s">
        <v>467</v>
      </c>
      <c r="B46" s="4" t="s">
        <v>380</v>
      </c>
      <c r="C46" s="22" t="s">
        <v>468</v>
      </c>
      <c r="D46" s="34"/>
      <c r="E46" s="55">
        <v>10976</v>
      </c>
      <c r="F46" s="56"/>
      <c r="G46" s="57">
        <v>32.437800000000003</v>
      </c>
      <c r="H46" s="58"/>
      <c r="I46" s="59">
        <v>356037.74</v>
      </c>
      <c r="J46" s="58"/>
      <c r="K46" s="60">
        <v>30.774799999999999</v>
      </c>
      <c r="L46" s="58"/>
      <c r="M46" s="155">
        <v>337783.86</v>
      </c>
      <c r="N46" s="56"/>
      <c r="O46" s="60">
        <v>0.53800000000000003</v>
      </c>
      <c r="P46" s="56"/>
      <c r="Q46" s="60">
        <v>2.3209</v>
      </c>
      <c r="R46" s="61"/>
    </row>
    <row r="47" spans="1:18" ht="19.5" customHeight="1" x14ac:dyDescent="0.2">
      <c r="A47" s="54" t="s">
        <v>469</v>
      </c>
      <c r="B47" s="4" t="s">
        <v>380</v>
      </c>
      <c r="C47" s="22" t="s">
        <v>470</v>
      </c>
      <c r="D47" s="34"/>
      <c r="E47" s="55">
        <v>63136</v>
      </c>
      <c r="F47" s="56"/>
      <c r="G47" s="57">
        <v>7.6719999999999997</v>
      </c>
      <c r="H47" s="58"/>
      <c r="I47" s="59">
        <v>484376.52</v>
      </c>
      <c r="J47" s="58"/>
      <c r="K47" s="60">
        <v>7.4410999999999996</v>
      </c>
      <c r="L47" s="58"/>
      <c r="M47" s="155">
        <v>469803.49</v>
      </c>
      <c r="N47" s="56"/>
      <c r="O47" s="60">
        <v>5.0099999999999999E-2</v>
      </c>
      <c r="P47" s="56"/>
      <c r="Q47" s="60">
        <v>3.2280000000000002</v>
      </c>
      <c r="R47" s="61"/>
    </row>
    <row r="48" spans="1:18" ht="19.5" customHeight="1" x14ac:dyDescent="0.2">
      <c r="A48" s="54" t="s">
        <v>471</v>
      </c>
      <c r="B48" s="4" t="s">
        <v>380</v>
      </c>
      <c r="C48" s="22" t="s">
        <v>472</v>
      </c>
      <c r="D48" s="34"/>
      <c r="E48" s="55">
        <v>250771</v>
      </c>
      <c r="F48" s="56"/>
      <c r="G48" s="57">
        <v>2.1514000000000002</v>
      </c>
      <c r="H48" s="58"/>
      <c r="I48" s="59">
        <v>539511.99</v>
      </c>
      <c r="J48" s="58"/>
      <c r="K48" s="60">
        <v>2.7382</v>
      </c>
      <c r="L48" s="58"/>
      <c r="M48" s="155">
        <v>686651.62</v>
      </c>
      <c r="N48" s="56"/>
      <c r="O48" s="60">
        <v>0.53049999999999997</v>
      </c>
      <c r="P48" s="56"/>
      <c r="Q48" s="60">
        <v>4.7179000000000002</v>
      </c>
      <c r="R48" s="61"/>
    </row>
    <row r="49" spans="1:19" ht="19.5" customHeight="1" x14ac:dyDescent="0.2">
      <c r="A49" s="54" t="s">
        <v>473</v>
      </c>
      <c r="B49" s="4" t="s">
        <v>380</v>
      </c>
      <c r="C49" s="22" t="s">
        <v>474</v>
      </c>
      <c r="D49" s="34"/>
      <c r="E49" s="55">
        <v>7410</v>
      </c>
      <c r="F49" s="56"/>
      <c r="G49" s="57">
        <v>58.674900000000001</v>
      </c>
      <c r="H49" s="58"/>
      <c r="I49" s="59">
        <v>434781.01</v>
      </c>
      <c r="J49" s="58"/>
      <c r="K49" s="60">
        <v>62.586599999999997</v>
      </c>
      <c r="L49" s="58"/>
      <c r="M49" s="155">
        <v>463766.41</v>
      </c>
      <c r="N49" s="56"/>
      <c r="O49" s="60">
        <v>3.2599999999999997E-2</v>
      </c>
      <c r="P49" s="56"/>
      <c r="Q49" s="60">
        <v>3.1865000000000001</v>
      </c>
      <c r="R49" s="61"/>
    </row>
    <row r="50" spans="1:19" ht="19.5" customHeight="1" x14ac:dyDescent="0.2">
      <c r="A50" s="54" t="s">
        <v>424</v>
      </c>
      <c r="B50" s="4"/>
      <c r="C50" s="22"/>
      <c r="D50" s="34" t="s">
        <v>475</v>
      </c>
      <c r="E50" s="55"/>
      <c r="F50" s="56" t="s">
        <v>476</v>
      </c>
      <c r="G50" s="57"/>
      <c r="H50" s="58" t="s">
        <v>477</v>
      </c>
      <c r="I50" s="59"/>
      <c r="J50" s="58" t="s">
        <v>478</v>
      </c>
      <c r="K50" s="60"/>
      <c r="L50" s="58" t="s">
        <v>479</v>
      </c>
      <c r="M50" s="155"/>
      <c r="N50" s="56" t="s">
        <v>480</v>
      </c>
      <c r="O50" s="60"/>
      <c r="P50" s="56" t="s">
        <v>481</v>
      </c>
      <c r="Q50" s="60"/>
      <c r="R50" s="61"/>
    </row>
    <row r="51" spans="1:19" ht="19.5" customHeight="1" x14ac:dyDescent="0.2">
      <c r="A51" s="54" t="s">
        <v>432</v>
      </c>
      <c r="B51" s="4"/>
      <c r="C51" s="22"/>
      <c r="D51" s="34" t="s">
        <v>482</v>
      </c>
      <c r="E51" s="55"/>
      <c r="F51" s="56" t="s">
        <v>483</v>
      </c>
      <c r="G51" s="57"/>
      <c r="H51" s="58" t="s">
        <v>484</v>
      </c>
      <c r="I51" s="59"/>
      <c r="J51" s="58" t="s">
        <v>485</v>
      </c>
      <c r="K51" s="60"/>
      <c r="L51" s="58" t="s">
        <v>486</v>
      </c>
      <c r="M51" s="155"/>
      <c r="N51" s="56" t="s">
        <v>487</v>
      </c>
      <c r="O51" s="60"/>
      <c r="P51" s="56" t="s">
        <v>488</v>
      </c>
      <c r="Q51" s="60"/>
      <c r="R51" s="61"/>
    </row>
    <row r="52" spans="1:19" ht="19.5" customHeight="1" x14ac:dyDescent="0.2">
      <c r="A52" s="54" t="s">
        <v>489</v>
      </c>
      <c r="B52" s="4"/>
      <c r="C52" s="22"/>
      <c r="D52" s="34" t="s">
        <v>490</v>
      </c>
      <c r="E52" s="55"/>
      <c r="F52" s="56" t="s">
        <v>491</v>
      </c>
      <c r="G52" s="57"/>
      <c r="H52" s="58" t="s">
        <v>492</v>
      </c>
      <c r="I52" s="59">
        <v>2290827.39</v>
      </c>
      <c r="J52" s="58" t="s">
        <v>493</v>
      </c>
      <c r="K52" s="60"/>
      <c r="L52" s="58" t="s">
        <v>494</v>
      </c>
      <c r="M52" s="155">
        <v>2425489.7000000002</v>
      </c>
      <c r="N52" s="56" t="s">
        <v>495</v>
      </c>
      <c r="O52" s="60"/>
      <c r="P52" s="56" t="s">
        <v>496</v>
      </c>
      <c r="Q52" s="60">
        <v>16.665400000000002</v>
      </c>
      <c r="R52" s="61"/>
    </row>
    <row r="53" spans="1:19" ht="19.5" customHeight="1" x14ac:dyDescent="0.2">
      <c r="A53" s="54" t="s">
        <v>497</v>
      </c>
      <c r="B53" s="4"/>
      <c r="C53" s="22"/>
      <c r="D53" s="34" t="s">
        <v>498</v>
      </c>
      <c r="E53" s="55"/>
      <c r="F53" s="56" t="s">
        <v>499</v>
      </c>
      <c r="G53" s="57"/>
      <c r="H53" s="58" t="s">
        <v>500</v>
      </c>
      <c r="I53" s="59">
        <v>7048089.1100000003</v>
      </c>
      <c r="J53" s="58" t="s">
        <v>501</v>
      </c>
      <c r="K53" s="60"/>
      <c r="L53" s="58" t="s">
        <v>502</v>
      </c>
      <c r="M53" s="155">
        <v>7188164.5300000003</v>
      </c>
      <c r="N53" s="56" t="s">
        <v>503</v>
      </c>
      <c r="O53" s="60"/>
      <c r="P53" s="56" t="s">
        <v>504</v>
      </c>
      <c r="Q53" s="60">
        <v>49.389400000000002</v>
      </c>
      <c r="R53" s="61"/>
    </row>
    <row r="54" spans="1:19" ht="17.25" customHeight="1" x14ac:dyDescent="0.2">
      <c r="A54" s="62" t="s">
        <v>505</v>
      </c>
      <c r="B54" s="62"/>
      <c r="C54" s="62"/>
      <c r="D54" s="63"/>
      <c r="E54" s="64"/>
      <c r="F54" s="65"/>
      <c r="G54" s="66"/>
      <c r="H54" s="66"/>
      <c r="I54" s="66"/>
      <c r="J54" s="66"/>
      <c r="K54" s="66"/>
      <c r="L54" s="66"/>
      <c r="M54" s="156"/>
      <c r="N54" s="66"/>
      <c r="O54" s="66"/>
      <c r="P54" s="66"/>
      <c r="Q54" s="67"/>
      <c r="R54" s="68"/>
    </row>
    <row r="55" spans="1:19" ht="10.5" customHeight="1" x14ac:dyDescent="0.2">
      <c r="A55" s="62" t="s">
        <v>506</v>
      </c>
      <c r="B55" s="62"/>
      <c r="C55" s="62"/>
      <c r="D55" s="63"/>
      <c r="E55" s="64"/>
      <c r="F55" s="65"/>
      <c r="G55" s="66"/>
      <c r="H55" s="65"/>
      <c r="I55" s="69"/>
      <c r="J55" s="65"/>
      <c r="K55" s="66"/>
      <c r="L55" s="70"/>
      <c r="M55" s="157"/>
      <c r="N55" s="65"/>
      <c r="O55" s="67"/>
      <c r="P55" s="65"/>
      <c r="Q55" s="67"/>
      <c r="R55" s="68"/>
    </row>
    <row r="56" spans="1:19" ht="15.75" customHeight="1" x14ac:dyDescent="0.2">
      <c r="A56" s="62" t="s">
        <v>507</v>
      </c>
      <c r="B56" s="62"/>
      <c r="C56" s="62"/>
      <c r="D56" s="63"/>
      <c r="E56" s="64"/>
      <c r="F56" s="65"/>
      <c r="G56" s="66"/>
      <c r="H56" s="65"/>
      <c r="I56" s="69"/>
      <c r="J56" s="65"/>
      <c r="K56" s="66"/>
      <c r="L56" s="70"/>
      <c r="M56" s="157"/>
      <c r="N56" s="65"/>
      <c r="O56" s="67"/>
      <c r="P56" s="65"/>
      <c r="Q56" s="67"/>
      <c r="R56" s="68"/>
    </row>
    <row r="57" spans="1:19" ht="21.75" customHeight="1" x14ac:dyDescent="0.2">
      <c r="A57" s="62"/>
      <c r="B57" s="62"/>
      <c r="C57" s="62"/>
      <c r="D57" s="63"/>
      <c r="E57" s="64"/>
      <c r="F57" s="65"/>
      <c r="G57" s="66"/>
      <c r="H57" s="65"/>
      <c r="I57" s="69"/>
      <c r="J57" s="65"/>
      <c r="K57" s="66"/>
      <c r="L57" s="70"/>
      <c r="M57" s="157"/>
      <c r="N57" s="65"/>
      <c r="O57" s="67"/>
      <c r="P57" s="65"/>
      <c r="Q57" s="67"/>
      <c r="R57" s="68"/>
    </row>
    <row r="58" spans="1:19" x14ac:dyDescent="0.2">
      <c r="F58" s="42"/>
      <c r="H58" s="41"/>
      <c r="J58" s="41"/>
      <c r="N58" s="42"/>
      <c r="P58" s="42"/>
      <c r="R58" s="71" t="e">
        <f>#REF!-85736322.07</f>
        <v>#REF!</v>
      </c>
      <c r="S58" s="71" t="e">
        <f>#REF!-85736322.07</f>
        <v>#REF!</v>
      </c>
    </row>
    <row r="59" spans="1:19" ht="26.25" customHeight="1" x14ac:dyDescent="0.2">
      <c r="A59" s="72" t="s">
        <v>160</v>
      </c>
      <c r="E59" s="13" t="s">
        <v>229</v>
      </c>
      <c r="H59" s="41"/>
      <c r="I59" s="42" t="s">
        <v>162</v>
      </c>
      <c r="J59" s="42"/>
      <c r="L59" s="42"/>
      <c r="M59" s="186" t="s">
        <v>163</v>
      </c>
      <c r="N59" s="186"/>
      <c r="O59" s="186"/>
      <c r="P59" s="43"/>
    </row>
    <row r="60" spans="1:19" ht="24.75" customHeight="1" x14ac:dyDescent="0.2">
      <c r="A60" s="72" t="s">
        <v>230</v>
      </c>
      <c r="E60" s="32" t="s">
        <v>165</v>
      </c>
      <c r="I60" s="2"/>
      <c r="M60" s="187" t="s">
        <v>166</v>
      </c>
      <c r="N60" s="187"/>
      <c r="O60" s="187"/>
      <c r="P60" s="17"/>
    </row>
    <row r="61" spans="1:19" ht="30.75" customHeight="1" x14ac:dyDescent="0.2">
      <c r="M61" s="158"/>
      <c r="N61" s="17"/>
      <c r="O61" s="73"/>
      <c r="P61" s="17"/>
    </row>
    <row r="63" spans="1:19" x14ac:dyDescent="0.2">
      <c r="B63" s="74"/>
    </row>
    <row r="64" spans="1:19" x14ac:dyDescent="0.2">
      <c r="C64" s="27"/>
      <c r="D64" s="75"/>
      <c r="E64" s="64"/>
      <c r="F64" s="76"/>
      <c r="G64" s="77"/>
      <c r="H64" s="76"/>
      <c r="J64" s="76"/>
      <c r="K64" s="77"/>
      <c r="L64" s="76"/>
    </row>
    <row r="65" spans="2:13" x14ac:dyDescent="0.2">
      <c r="C65" s="27"/>
      <c r="D65" s="75"/>
      <c r="E65" s="64"/>
      <c r="F65" s="76"/>
      <c r="G65" s="77"/>
      <c r="H65" s="76"/>
      <c r="J65" s="76"/>
      <c r="K65" s="77"/>
      <c r="L65" s="76"/>
    </row>
    <row r="66" spans="2:13" x14ac:dyDescent="0.2">
      <c r="B66" s="178"/>
      <c r="C66" s="178"/>
      <c r="D66" s="178"/>
      <c r="E66" s="178"/>
      <c r="F66" s="76"/>
      <c r="G66" s="77"/>
      <c r="H66" s="76"/>
      <c r="I66" s="76"/>
      <c r="J66" s="76"/>
      <c r="K66" s="77"/>
      <c r="L66" s="76"/>
      <c r="M66" s="159"/>
    </row>
    <row r="67" spans="2:13" x14ac:dyDescent="0.2">
      <c r="B67" s="178"/>
      <c r="C67" s="178"/>
      <c r="D67" s="178"/>
      <c r="E67" s="178"/>
      <c r="F67" s="76"/>
      <c r="G67" s="77"/>
      <c r="H67" s="76"/>
      <c r="I67" s="76"/>
      <c r="J67" s="76"/>
      <c r="K67" s="77"/>
      <c r="L67" s="76"/>
      <c r="M67" s="159"/>
    </row>
    <row r="68" spans="2:13" x14ac:dyDescent="0.2">
      <c r="B68" s="178"/>
      <c r="C68" s="178"/>
      <c r="D68" s="178"/>
      <c r="E68" s="178"/>
      <c r="K68" s="77"/>
      <c r="L68" s="76"/>
      <c r="M68" s="159"/>
    </row>
    <row r="69" spans="2:13" x14ac:dyDescent="0.2">
      <c r="K69" s="77"/>
      <c r="L69" s="76"/>
      <c r="M69" s="159"/>
    </row>
  </sheetData>
  <mergeCells count="21">
    <mergeCell ref="A9:Q9"/>
    <mergeCell ref="A14:C14"/>
    <mergeCell ref="A8:Q8"/>
    <mergeCell ref="K12:K13"/>
    <mergeCell ref="H12:H14"/>
    <mergeCell ref="O12:O13"/>
    <mergeCell ref="E12:E13"/>
    <mergeCell ref="F12:F14"/>
    <mergeCell ref="G12:G13"/>
    <mergeCell ref="M12:M13"/>
    <mergeCell ref="D12:D14"/>
    <mergeCell ref="L12:L14"/>
    <mergeCell ref="I12:I13"/>
    <mergeCell ref="A12:C12"/>
    <mergeCell ref="J12:J14"/>
    <mergeCell ref="N12:N14"/>
    <mergeCell ref="Q12:Q13"/>
    <mergeCell ref="B66:E68"/>
    <mergeCell ref="P12:P14"/>
    <mergeCell ref="M59:O59"/>
    <mergeCell ref="M60:O60"/>
  </mergeCells>
  <printOptions horizontalCentered="1"/>
  <pageMargins left="0.39370078740157483" right="0.39370078740157483" top="0.39370078740157483" bottom="0.19685039370078741" header="0.51181102362204722" footer="0.51181102362204722"/>
  <pageSetup scale="4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0"/>
  <sheetViews>
    <sheetView view="pageBreakPreview" topLeftCell="A16" zoomScaleNormal="100" zoomScaleSheetLayoutView="100" workbookViewId="0">
      <selection activeCell="K50" sqref="K50"/>
    </sheetView>
  </sheetViews>
  <sheetFormatPr defaultColWidth="8" defaultRowHeight="12.75" customHeight="1" x14ac:dyDescent="0.2"/>
  <cols>
    <col min="1" max="1" width="18.85546875" style="2" customWidth="1"/>
    <col min="2" max="2" width="13.28515625" style="2" customWidth="1"/>
    <col min="3" max="3" width="10.140625" style="2" customWidth="1"/>
    <col min="4" max="4" width="5.140625" style="2" customWidth="1"/>
    <col min="5" max="5" width="14.7109375" style="2" customWidth="1"/>
    <col min="6" max="6" width="4.85546875" style="2" customWidth="1"/>
    <col min="7" max="7" width="15.7109375" style="2" customWidth="1"/>
    <col min="8" max="8" width="5" style="2" customWidth="1"/>
    <col min="9" max="9" width="16.140625" style="123" customWidth="1"/>
    <col min="10" max="10" width="4.85546875" style="2" customWidth="1"/>
    <col min="11" max="11" width="12.140625" style="2" customWidth="1"/>
    <col min="12" max="12" width="4.140625" style="2" customWidth="1"/>
    <col min="13" max="13" width="13.140625" style="2" customWidth="1"/>
    <col min="14" max="14" width="11.140625" style="2" customWidth="1"/>
    <col min="15" max="15" width="14.85546875" style="2" hidden="1" customWidth="1"/>
    <col min="16" max="256" width="9.140625" style="2" customWidth="1"/>
  </cols>
  <sheetData>
    <row r="1" spans="1:13" x14ac:dyDescent="0.2">
      <c r="A1" s="2" t="str">
        <f>'1'!A1</f>
        <v>Naziv investicionog fonda: OMIF Maximus fund</v>
      </c>
    </row>
    <row r="2" spans="1:13" x14ac:dyDescent="0.2">
      <c r="A2" s="2" t="str">
        <f>'1'!A2</f>
        <v xml:space="preserve">Registarski broj investicionog fonda: </v>
      </c>
    </row>
    <row r="3" spans="1:13" x14ac:dyDescent="0.2">
      <c r="A3" s="2" t="str">
        <f>'1'!A3</f>
        <v>Naziv društva za upravljanje investicionim fondom: Društvo za upravljanje investicionim fondovima Kristal invest A.D. Banja Luka</v>
      </c>
    </row>
    <row r="4" spans="1:13" x14ac:dyDescent="0.2">
      <c r="A4" s="2" t="str">
        <f>'1'!A4</f>
        <v>Matični broj društva za upravljanje investicionim fondom: 01935615</v>
      </c>
    </row>
    <row r="5" spans="1:13" x14ac:dyDescent="0.2">
      <c r="A5" s="2" t="str">
        <f>'1'!A5</f>
        <v>JIB društva za upravljanje investicionim fondom: 4400819920004</v>
      </c>
    </row>
    <row r="6" spans="1:13" x14ac:dyDescent="0.2">
      <c r="A6" s="2" t="str">
        <f>'1'!A6</f>
        <v>JIB zatvorenog investicionog fonda:</v>
      </c>
    </row>
    <row r="7" spans="1:13" x14ac:dyDescent="0.2">
      <c r="A7" s="178" t="s">
        <v>508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</row>
    <row r="8" spans="1:13" x14ac:dyDescent="0.2">
      <c r="A8" s="178" t="s">
        <v>6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</row>
    <row r="9" spans="1:13" x14ac:dyDescent="0.2">
      <c r="A9" s="18" t="s">
        <v>509</v>
      </c>
    </row>
    <row r="10" spans="1:13" ht="17.25" customHeight="1" x14ac:dyDescent="0.2">
      <c r="A10" s="188" t="s">
        <v>352</v>
      </c>
      <c r="B10" s="189"/>
      <c r="C10" s="190"/>
      <c r="D10" s="183" t="s">
        <v>10</v>
      </c>
      <c r="E10" s="183" t="s">
        <v>510</v>
      </c>
      <c r="F10" s="183" t="s">
        <v>10</v>
      </c>
      <c r="G10" s="183" t="s">
        <v>511</v>
      </c>
      <c r="H10" s="183" t="s">
        <v>512</v>
      </c>
      <c r="I10" s="200" t="s">
        <v>357</v>
      </c>
      <c r="J10" s="183" t="s">
        <v>10</v>
      </c>
      <c r="K10" s="183" t="s">
        <v>513</v>
      </c>
      <c r="L10" s="183" t="s">
        <v>10</v>
      </c>
      <c r="M10" s="183" t="s">
        <v>359</v>
      </c>
    </row>
    <row r="11" spans="1:13" ht="82.5" customHeight="1" x14ac:dyDescent="0.2">
      <c r="A11" s="4" t="s">
        <v>360</v>
      </c>
      <c r="B11" s="4" t="s">
        <v>361</v>
      </c>
      <c r="C11" s="4" t="s">
        <v>362</v>
      </c>
      <c r="D11" s="184"/>
      <c r="E11" s="185"/>
      <c r="F11" s="184"/>
      <c r="G11" s="185"/>
      <c r="H11" s="184"/>
      <c r="I11" s="201"/>
      <c r="J11" s="184"/>
      <c r="K11" s="185"/>
      <c r="L11" s="184"/>
      <c r="M11" s="185"/>
    </row>
    <row r="12" spans="1:13" ht="12" customHeight="1" x14ac:dyDescent="0.2">
      <c r="A12" s="202">
        <v>1</v>
      </c>
      <c r="B12" s="203"/>
      <c r="C12" s="204"/>
      <c r="D12" s="185"/>
      <c r="E12" s="4">
        <v>2</v>
      </c>
      <c r="F12" s="185"/>
      <c r="G12" s="4">
        <v>3</v>
      </c>
      <c r="H12" s="185"/>
      <c r="I12" s="124">
        <v>4</v>
      </c>
      <c r="J12" s="185"/>
      <c r="K12" s="4">
        <v>5</v>
      </c>
      <c r="L12" s="185"/>
      <c r="M12" s="4">
        <v>6</v>
      </c>
    </row>
    <row r="13" spans="1:13" ht="25.5" x14ac:dyDescent="0.2">
      <c r="A13" s="54" t="s">
        <v>514</v>
      </c>
      <c r="B13" s="4"/>
      <c r="C13" s="4"/>
      <c r="D13" s="34" t="s">
        <v>515</v>
      </c>
      <c r="E13" s="78"/>
      <c r="F13" s="34" t="s">
        <v>516</v>
      </c>
      <c r="G13" s="78"/>
      <c r="H13" s="34" t="s">
        <v>517</v>
      </c>
      <c r="I13" s="160"/>
      <c r="J13" s="34" t="s">
        <v>518</v>
      </c>
      <c r="K13" s="60"/>
      <c r="L13" s="79" t="s">
        <v>519</v>
      </c>
      <c r="M13" s="60"/>
    </row>
    <row r="14" spans="1:13" x14ac:dyDescent="0.2">
      <c r="A14" s="54" t="s">
        <v>520</v>
      </c>
      <c r="B14" s="4"/>
      <c r="C14" s="4"/>
      <c r="D14" s="34" t="s">
        <v>521</v>
      </c>
      <c r="E14" s="78">
        <v>1547514.2</v>
      </c>
      <c r="F14" s="34" t="s">
        <v>522</v>
      </c>
      <c r="G14" s="78">
        <v>1309307.55</v>
      </c>
      <c r="H14" s="34" t="s">
        <v>523</v>
      </c>
      <c r="I14" s="160">
        <v>1534579.4937</v>
      </c>
      <c r="J14" s="34" t="s">
        <v>524</v>
      </c>
      <c r="K14" s="60"/>
      <c r="L14" s="79" t="s">
        <v>525</v>
      </c>
      <c r="M14" s="60">
        <v>10.544</v>
      </c>
    </row>
    <row r="15" spans="1:13" x14ac:dyDescent="0.2">
      <c r="A15" s="54" t="s">
        <v>526</v>
      </c>
      <c r="B15" s="4" t="s">
        <v>527</v>
      </c>
      <c r="C15" s="4" t="s">
        <v>528</v>
      </c>
      <c r="D15" s="34"/>
      <c r="E15" s="78">
        <v>342308.4</v>
      </c>
      <c r="F15" s="34"/>
      <c r="G15" s="78">
        <v>296879.19</v>
      </c>
      <c r="H15" s="34"/>
      <c r="I15" s="160">
        <v>341623.78</v>
      </c>
      <c r="J15" s="34"/>
      <c r="K15" s="60">
        <v>4.0942999999999996</v>
      </c>
      <c r="L15" s="79"/>
      <c r="M15" s="60">
        <v>2.3473000000000002</v>
      </c>
    </row>
    <row r="16" spans="1:13" x14ac:dyDescent="0.2">
      <c r="A16" s="54" t="s">
        <v>526</v>
      </c>
      <c r="B16" s="4" t="s">
        <v>527</v>
      </c>
      <c r="C16" s="4" t="s">
        <v>529</v>
      </c>
      <c r="D16" s="34"/>
      <c r="E16" s="78">
        <v>529266.6</v>
      </c>
      <c r="F16" s="34"/>
      <c r="G16" s="78">
        <v>455622.93</v>
      </c>
      <c r="H16" s="34"/>
      <c r="I16" s="160">
        <v>526620.27</v>
      </c>
      <c r="J16" s="34"/>
      <c r="K16" s="60">
        <v>2.1903000000000001</v>
      </c>
      <c r="L16" s="79"/>
      <c r="M16" s="60">
        <v>3.6183999999999998</v>
      </c>
    </row>
    <row r="17" spans="1:13" x14ac:dyDescent="0.2">
      <c r="A17" s="54" t="s">
        <v>526</v>
      </c>
      <c r="B17" s="4" t="s">
        <v>527</v>
      </c>
      <c r="C17" s="4" t="s">
        <v>530</v>
      </c>
      <c r="D17" s="34"/>
      <c r="E17" s="78">
        <v>108140</v>
      </c>
      <c r="F17" s="34"/>
      <c r="G17" s="78">
        <v>91210.08</v>
      </c>
      <c r="H17" s="34"/>
      <c r="I17" s="160">
        <v>106712.55</v>
      </c>
      <c r="J17" s="34"/>
      <c r="K17" s="60">
        <v>0.99129999999999996</v>
      </c>
      <c r="L17" s="79"/>
      <c r="M17" s="60">
        <v>0.73319999999999996</v>
      </c>
    </row>
    <row r="18" spans="1:13" x14ac:dyDescent="0.2">
      <c r="A18" s="54" t="s">
        <v>526</v>
      </c>
      <c r="B18" s="4" t="s">
        <v>527</v>
      </c>
      <c r="C18" s="4" t="s">
        <v>531</v>
      </c>
      <c r="D18" s="34"/>
      <c r="E18" s="78">
        <v>567799.19999999995</v>
      </c>
      <c r="F18" s="34"/>
      <c r="G18" s="78">
        <v>465595.34</v>
      </c>
      <c r="H18" s="34"/>
      <c r="I18" s="160">
        <v>559622.89</v>
      </c>
      <c r="J18" s="34"/>
      <c r="K18" s="60">
        <v>3.4662000000000002</v>
      </c>
      <c r="L18" s="79"/>
      <c r="M18" s="60">
        <v>3.8451</v>
      </c>
    </row>
    <row r="19" spans="1:13" ht="76.5" x14ac:dyDescent="0.2">
      <c r="A19" s="54" t="s">
        <v>532</v>
      </c>
      <c r="B19" s="4"/>
      <c r="C19" s="4"/>
      <c r="D19" s="34" t="s">
        <v>533</v>
      </c>
      <c r="E19" s="78"/>
      <c r="F19" s="34" t="s">
        <v>534</v>
      </c>
      <c r="G19" s="78"/>
      <c r="H19" s="34" t="s">
        <v>535</v>
      </c>
      <c r="I19" s="160"/>
      <c r="J19" s="34" t="s">
        <v>536</v>
      </c>
      <c r="K19" s="60"/>
      <c r="L19" s="79" t="s">
        <v>537</v>
      </c>
      <c r="M19" s="60"/>
    </row>
    <row r="20" spans="1:13" ht="25.5" x14ac:dyDescent="0.2">
      <c r="A20" s="54" t="s">
        <v>538</v>
      </c>
      <c r="B20" s="4"/>
      <c r="C20" s="4"/>
      <c r="D20" s="34" t="s">
        <v>539</v>
      </c>
      <c r="E20" s="78"/>
      <c r="F20" s="34" t="s">
        <v>540</v>
      </c>
      <c r="G20" s="78"/>
      <c r="H20" s="34" t="s">
        <v>541</v>
      </c>
      <c r="I20" s="160"/>
      <c r="J20" s="34" t="s">
        <v>542</v>
      </c>
      <c r="K20" s="60"/>
      <c r="L20" s="79" t="s">
        <v>543</v>
      </c>
      <c r="M20" s="60"/>
    </row>
    <row r="21" spans="1:13" ht="38.25" x14ac:dyDescent="0.2">
      <c r="A21" s="54" t="s">
        <v>544</v>
      </c>
      <c r="B21" s="4"/>
      <c r="C21" s="4"/>
      <c r="D21" s="34" t="s">
        <v>545</v>
      </c>
      <c r="E21" s="78">
        <v>1547514.2</v>
      </c>
      <c r="F21" s="34" t="s">
        <v>546</v>
      </c>
      <c r="G21" s="78">
        <v>1309307.55</v>
      </c>
      <c r="H21" s="34" t="s">
        <v>547</v>
      </c>
      <c r="I21" s="160">
        <v>1534579.49</v>
      </c>
      <c r="J21" s="34" t="s">
        <v>548</v>
      </c>
      <c r="K21" s="60"/>
      <c r="L21" s="79" t="s">
        <v>549</v>
      </c>
      <c r="M21" s="60">
        <v>10.544</v>
      </c>
    </row>
    <row r="22" spans="1:13" ht="25.5" x14ac:dyDescent="0.2">
      <c r="A22" s="54" t="s">
        <v>550</v>
      </c>
      <c r="B22" s="4"/>
      <c r="C22" s="4"/>
      <c r="D22" s="34" t="s">
        <v>551</v>
      </c>
      <c r="E22" s="78"/>
      <c r="F22" s="34" t="s">
        <v>552</v>
      </c>
      <c r="G22" s="78"/>
      <c r="H22" s="34" t="s">
        <v>553</v>
      </c>
      <c r="I22" s="160"/>
      <c r="J22" s="34" t="s">
        <v>554</v>
      </c>
      <c r="K22" s="60"/>
      <c r="L22" s="79" t="s">
        <v>555</v>
      </c>
      <c r="M22" s="60"/>
    </row>
    <row r="23" spans="1:13" ht="51" x14ac:dyDescent="0.2">
      <c r="A23" s="54" t="s">
        <v>556</v>
      </c>
      <c r="B23" s="4"/>
      <c r="C23" s="4"/>
      <c r="D23" s="34" t="s">
        <v>557</v>
      </c>
      <c r="E23" s="78"/>
      <c r="F23" s="34" t="s">
        <v>558</v>
      </c>
      <c r="G23" s="78"/>
      <c r="H23" s="34" t="s">
        <v>559</v>
      </c>
      <c r="I23" s="160"/>
      <c r="J23" s="34" t="s">
        <v>560</v>
      </c>
      <c r="K23" s="60"/>
      <c r="L23" s="79" t="s">
        <v>561</v>
      </c>
      <c r="M23" s="60"/>
    </row>
    <row r="24" spans="1:13" ht="25.5" x14ac:dyDescent="0.2">
      <c r="A24" s="54" t="s">
        <v>562</v>
      </c>
      <c r="B24" s="4"/>
      <c r="C24" s="4"/>
      <c r="D24" s="34" t="s">
        <v>563</v>
      </c>
      <c r="E24" s="78"/>
      <c r="F24" s="34" t="s">
        <v>564</v>
      </c>
      <c r="G24" s="78"/>
      <c r="H24" s="34" t="s">
        <v>565</v>
      </c>
      <c r="I24" s="160"/>
      <c r="J24" s="34" t="s">
        <v>566</v>
      </c>
      <c r="K24" s="60"/>
      <c r="L24" s="79" t="s">
        <v>567</v>
      </c>
      <c r="M24" s="60"/>
    </row>
    <row r="25" spans="1:13" ht="25.5" x14ac:dyDescent="0.2">
      <c r="A25" s="54" t="s">
        <v>568</v>
      </c>
      <c r="B25" s="4"/>
      <c r="C25" s="4"/>
      <c r="D25" s="34" t="s">
        <v>569</v>
      </c>
      <c r="E25" s="78"/>
      <c r="F25" s="34" t="s">
        <v>570</v>
      </c>
      <c r="G25" s="78"/>
      <c r="H25" s="34" t="s">
        <v>571</v>
      </c>
      <c r="I25" s="160"/>
      <c r="J25" s="34" t="s">
        <v>572</v>
      </c>
      <c r="K25" s="60"/>
      <c r="L25" s="79" t="s">
        <v>573</v>
      </c>
      <c r="M25" s="60"/>
    </row>
    <row r="26" spans="1:13" ht="38.25" x14ac:dyDescent="0.2">
      <c r="A26" s="54" t="s">
        <v>574</v>
      </c>
      <c r="B26" s="4"/>
      <c r="C26" s="4"/>
      <c r="D26" s="34" t="s">
        <v>575</v>
      </c>
      <c r="E26" s="78"/>
      <c r="F26" s="34" t="s">
        <v>576</v>
      </c>
      <c r="G26" s="78"/>
      <c r="H26" s="34" t="s">
        <v>577</v>
      </c>
      <c r="I26" s="160"/>
      <c r="J26" s="34" t="s">
        <v>578</v>
      </c>
      <c r="K26" s="60"/>
      <c r="L26" s="79" t="s">
        <v>579</v>
      </c>
      <c r="M26" s="60"/>
    </row>
    <row r="27" spans="1:13" ht="25.5" x14ac:dyDescent="0.2">
      <c r="A27" s="54" t="s">
        <v>580</v>
      </c>
      <c r="B27" s="4"/>
      <c r="C27" s="4"/>
      <c r="D27" s="34" t="s">
        <v>581</v>
      </c>
      <c r="E27" s="78">
        <v>1547514.2</v>
      </c>
      <c r="F27" s="34" t="s">
        <v>582</v>
      </c>
      <c r="G27" s="78">
        <v>1309307.55</v>
      </c>
      <c r="H27" s="34" t="s">
        <v>583</v>
      </c>
      <c r="I27" s="160">
        <v>1534579.49</v>
      </c>
      <c r="J27" s="34" t="s">
        <v>584</v>
      </c>
      <c r="K27" s="60"/>
      <c r="L27" s="79" t="s">
        <v>585</v>
      </c>
      <c r="M27" s="60">
        <v>10.544</v>
      </c>
    </row>
    <row r="28" spans="1:13" ht="18.75" customHeight="1" x14ac:dyDescent="0.2">
      <c r="A28" s="39" t="s">
        <v>505</v>
      </c>
      <c r="B28" s="80"/>
      <c r="C28" s="80"/>
      <c r="D28" s="81"/>
      <c r="E28" s="82"/>
      <c r="F28" s="82"/>
      <c r="G28" s="82"/>
      <c r="H28" s="82"/>
      <c r="I28" s="161"/>
      <c r="J28" s="82"/>
      <c r="K28" s="82"/>
      <c r="L28" s="82"/>
      <c r="M28" s="82"/>
    </row>
    <row r="29" spans="1:13" x14ac:dyDescent="0.2">
      <c r="A29" s="39" t="s">
        <v>506</v>
      </c>
      <c r="B29" s="80"/>
      <c r="E29" s="82"/>
      <c r="F29" s="82"/>
      <c r="G29" s="82"/>
      <c r="H29" s="82"/>
      <c r="I29" s="161"/>
      <c r="J29" s="82"/>
      <c r="K29" s="82"/>
      <c r="L29" s="82"/>
      <c r="M29" s="82"/>
    </row>
    <row r="30" spans="1:13" ht="12" customHeight="1" x14ac:dyDescent="0.2">
      <c r="A30" s="39" t="s">
        <v>507</v>
      </c>
      <c r="B30" s="80"/>
      <c r="J30" s="17"/>
      <c r="K30" s="17"/>
      <c r="L30" s="17"/>
      <c r="M30" s="17"/>
    </row>
    <row r="31" spans="1:13" ht="12" customHeight="1" x14ac:dyDescent="0.2">
      <c r="A31" s="39" t="s">
        <v>586</v>
      </c>
      <c r="B31" s="80"/>
      <c r="J31" s="17"/>
      <c r="K31" s="17"/>
      <c r="L31" s="17"/>
      <c r="M31" s="17"/>
    </row>
    <row r="32" spans="1:13" x14ac:dyDescent="0.2">
      <c r="H32" s="13"/>
      <c r="J32" s="17"/>
    </row>
    <row r="33" spans="1:13" x14ac:dyDescent="0.2">
      <c r="A33" s="13" t="s">
        <v>160</v>
      </c>
      <c r="E33" s="13" t="s">
        <v>229</v>
      </c>
      <c r="H33" s="13" t="s">
        <v>162</v>
      </c>
      <c r="J33" s="17"/>
      <c r="K33" s="186" t="s">
        <v>163</v>
      </c>
      <c r="L33" s="186"/>
      <c r="M33" s="186"/>
    </row>
    <row r="34" spans="1:13" ht="27" customHeight="1" x14ac:dyDescent="0.2">
      <c r="A34" s="13" t="s">
        <v>230</v>
      </c>
      <c r="E34" s="32" t="s">
        <v>165</v>
      </c>
      <c r="J34" s="17"/>
      <c r="K34" s="187" t="s">
        <v>166</v>
      </c>
      <c r="L34" s="187"/>
      <c r="M34" s="187"/>
    </row>
    <row r="35" spans="1:13" x14ac:dyDescent="0.2">
      <c r="J35" s="17"/>
      <c r="K35" s="17"/>
      <c r="L35" s="17"/>
      <c r="M35" s="17"/>
    </row>
    <row r="38" spans="1:13" x14ac:dyDescent="0.2">
      <c r="B38" s="178"/>
      <c r="C38" s="178"/>
      <c r="D38" s="178"/>
      <c r="E38" s="178"/>
    </row>
    <row r="39" spans="1:13" x14ac:dyDescent="0.2">
      <c r="B39" s="178"/>
      <c r="C39" s="178"/>
      <c r="D39" s="178"/>
      <c r="E39" s="178"/>
    </row>
    <row r="40" spans="1:13" x14ac:dyDescent="0.2">
      <c r="B40" s="178"/>
      <c r="C40" s="178"/>
      <c r="D40" s="178"/>
      <c r="E40" s="178"/>
    </row>
  </sheetData>
  <mergeCells count="17">
    <mergeCell ref="K34:M34"/>
    <mergeCell ref="A7:M7"/>
    <mergeCell ref="L10:L12"/>
    <mergeCell ref="B38:E40"/>
    <mergeCell ref="J10:J12"/>
    <mergeCell ref="I10:I11"/>
    <mergeCell ref="F10:F12"/>
    <mergeCell ref="A8:M8"/>
    <mergeCell ref="E10:E11"/>
    <mergeCell ref="H10:H12"/>
    <mergeCell ref="K33:M33"/>
    <mergeCell ref="M10:M11"/>
    <mergeCell ref="A12:C12"/>
    <mergeCell ref="A10:C10"/>
    <mergeCell ref="D10:D12"/>
    <mergeCell ref="G10:G11"/>
    <mergeCell ref="K10:K11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zoomScaleNormal="100" zoomScaleSheetLayoutView="100" workbookViewId="0">
      <selection activeCell="L21" sqref="L21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85546875" style="2" customWidth="1"/>
    <col min="4" max="4" width="10" style="2" customWidth="1"/>
    <col min="5" max="5" width="6.7109375" style="2" customWidth="1"/>
    <col min="6" max="6" width="14.140625" style="2" customWidth="1"/>
    <col min="7" max="7" width="6" style="2" customWidth="1"/>
    <col min="8" max="8" width="15" style="2" customWidth="1"/>
    <col min="9" max="9" width="6.7109375" style="2" customWidth="1"/>
    <col min="10" max="10" width="15.7109375" style="2" customWidth="1"/>
    <col min="11" max="11" width="7.5703125" style="2" customWidth="1"/>
    <col min="12" max="12" width="13.140625" style="2" customWidth="1"/>
    <col min="13" max="13" width="6.85546875" style="2" customWidth="1"/>
    <col min="14" max="14" width="14.85546875" style="2" customWidth="1"/>
    <col min="15" max="15" width="10.140625" style="2" customWidth="1"/>
    <col min="16" max="16" width="11.42578125" style="2" hidden="1" customWidth="1"/>
    <col min="17" max="256" width="9.140625" style="2" customWidth="1"/>
  </cols>
  <sheetData>
    <row r="1" spans="1:14" x14ac:dyDescent="0.2">
      <c r="A1" s="2" t="str">
        <f>'1'!A1</f>
        <v>Naziv investicionog fonda: OMIF Maximus fund</v>
      </c>
    </row>
    <row r="2" spans="1:14" x14ac:dyDescent="0.2">
      <c r="A2" s="2" t="str">
        <f>'1'!A2</f>
        <v xml:space="preserve">Registarski broj investicionog fonda: </v>
      </c>
    </row>
    <row r="3" spans="1:14" x14ac:dyDescent="0.2">
      <c r="A3" s="2" t="str">
        <f>'1'!A3</f>
        <v>Naziv društva za upravljanje investicionim fondom: Društvo za upravljanje investicionim fondovima Kristal invest A.D. Banja Luka</v>
      </c>
    </row>
    <row r="4" spans="1:14" x14ac:dyDescent="0.2">
      <c r="A4" s="2" t="str">
        <f>'1'!A4</f>
        <v>Matični broj društva za upravljanje investicionim fondom: 01935615</v>
      </c>
    </row>
    <row r="5" spans="1:14" x14ac:dyDescent="0.2">
      <c r="A5" s="2" t="str">
        <f>'1'!A5</f>
        <v>JIB društva za upravljanje investicionim fondom: 4400819920004</v>
      </c>
    </row>
    <row r="6" spans="1:14" x14ac:dyDescent="0.2">
      <c r="A6" s="2" t="str">
        <f>'1'!A6</f>
        <v>JIB zatvorenog investicionog fonda:</v>
      </c>
    </row>
    <row r="9" spans="1:14" x14ac:dyDescent="0.2">
      <c r="B9" s="178" t="s">
        <v>349</v>
      </c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</row>
    <row r="10" spans="1:14" x14ac:dyDescent="0.2">
      <c r="B10" s="178" t="s">
        <v>6</v>
      </c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</row>
    <row r="11" spans="1:14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2" t="s">
        <v>587</v>
      </c>
      <c r="B12" s="2" t="s">
        <v>588</v>
      </c>
    </row>
    <row r="13" spans="1:14" ht="15" customHeight="1" x14ac:dyDescent="0.2">
      <c r="A13" s="174" t="s">
        <v>589</v>
      </c>
      <c r="B13" s="207" t="s">
        <v>352</v>
      </c>
      <c r="C13" s="208"/>
      <c r="D13" s="209"/>
      <c r="E13" s="183" t="s">
        <v>10</v>
      </c>
      <c r="F13" s="183" t="s">
        <v>510</v>
      </c>
      <c r="G13" s="183" t="s">
        <v>10</v>
      </c>
      <c r="H13" s="183" t="s">
        <v>511</v>
      </c>
      <c r="I13" s="183" t="s">
        <v>10</v>
      </c>
      <c r="J13" s="183" t="s">
        <v>357</v>
      </c>
      <c r="K13" s="183" t="s">
        <v>10</v>
      </c>
      <c r="L13" s="183" t="s">
        <v>590</v>
      </c>
      <c r="M13" s="183" t="s">
        <v>10</v>
      </c>
      <c r="N13" s="183" t="s">
        <v>359</v>
      </c>
    </row>
    <row r="14" spans="1:14" ht="78.75" customHeight="1" x14ac:dyDescent="0.2">
      <c r="A14" s="175"/>
      <c r="B14" s="4" t="s">
        <v>360</v>
      </c>
      <c r="C14" s="22" t="s">
        <v>361</v>
      </c>
      <c r="D14" s="4" t="s">
        <v>362</v>
      </c>
      <c r="E14" s="184"/>
      <c r="F14" s="185"/>
      <c r="G14" s="184"/>
      <c r="H14" s="185"/>
      <c r="I14" s="184"/>
      <c r="J14" s="185"/>
      <c r="K14" s="184"/>
      <c r="L14" s="185"/>
      <c r="M14" s="184"/>
      <c r="N14" s="185"/>
    </row>
    <row r="15" spans="1:14" x14ac:dyDescent="0.2">
      <c r="B15" s="8">
        <v>1</v>
      </c>
      <c r="C15" s="202">
        <v>2</v>
      </c>
      <c r="D15" s="204"/>
      <c r="E15" s="185"/>
      <c r="F15" s="4">
        <v>3</v>
      </c>
      <c r="G15" s="185"/>
      <c r="H15" s="4">
        <v>4</v>
      </c>
      <c r="I15" s="185"/>
      <c r="J15" s="4">
        <v>5</v>
      </c>
      <c r="K15" s="185"/>
      <c r="L15" s="4">
        <v>6</v>
      </c>
      <c r="M15" s="185"/>
      <c r="N15" s="4">
        <v>7</v>
      </c>
    </row>
    <row r="16" spans="1:14" ht="38.25" x14ac:dyDescent="0.2">
      <c r="A16" s="4" t="s">
        <v>328</v>
      </c>
      <c r="B16" s="83" t="s">
        <v>591</v>
      </c>
      <c r="C16" s="11"/>
      <c r="D16" s="11"/>
      <c r="E16" s="34" t="s">
        <v>592</v>
      </c>
      <c r="F16" s="84"/>
      <c r="G16" s="34" t="s">
        <v>593</v>
      </c>
      <c r="H16" s="84"/>
      <c r="I16" s="34" t="s">
        <v>594</v>
      </c>
      <c r="J16" s="84"/>
      <c r="K16" s="4" t="s">
        <v>595</v>
      </c>
      <c r="L16" s="36"/>
      <c r="M16" s="34" t="s">
        <v>596</v>
      </c>
      <c r="N16" s="36"/>
    </row>
    <row r="17" spans="1:14" x14ac:dyDescent="0.2">
      <c r="A17" s="4" t="s">
        <v>234</v>
      </c>
      <c r="B17" s="83" t="s">
        <v>597</v>
      </c>
      <c r="C17" s="11"/>
      <c r="D17" s="11"/>
      <c r="E17" s="34" t="s">
        <v>598</v>
      </c>
      <c r="F17" s="84"/>
      <c r="G17" s="34" t="s">
        <v>599</v>
      </c>
      <c r="H17" s="84"/>
      <c r="I17" s="34" t="s">
        <v>600</v>
      </c>
      <c r="J17" s="84"/>
      <c r="K17" s="4" t="s">
        <v>601</v>
      </c>
      <c r="L17" s="36"/>
      <c r="M17" s="34" t="s">
        <v>602</v>
      </c>
      <c r="N17" s="36"/>
    </row>
    <row r="18" spans="1:14" x14ac:dyDescent="0.2">
      <c r="A18" s="4" t="s">
        <v>236</v>
      </c>
      <c r="B18" s="83" t="s">
        <v>603</v>
      </c>
      <c r="C18" s="11"/>
      <c r="D18" s="11"/>
      <c r="E18" s="34" t="s">
        <v>604</v>
      </c>
      <c r="F18" s="84"/>
      <c r="G18" s="34" t="s">
        <v>605</v>
      </c>
      <c r="H18" s="84"/>
      <c r="I18" s="34" t="s">
        <v>606</v>
      </c>
      <c r="J18" s="84"/>
      <c r="K18" s="4" t="s">
        <v>607</v>
      </c>
      <c r="L18" s="36"/>
      <c r="M18" s="34" t="s">
        <v>608</v>
      </c>
      <c r="N18" s="36"/>
    </row>
    <row r="19" spans="1:14" x14ac:dyDescent="0.2">
      <c r="A19" s="4" t="s">
        <v>238</v>
      </c>
      <c r="B19" s="83" t="s">
        <v>609</v>
      </c>
      <c r="C19" s="11"/>
      <c r="D19" s="11"/>
      <c r="E19" s="34" t="s">
        <v>610</v>
      </c>
      <c r="F19" s="84"/>
      <c r="G19" s="34" t="s">
        <v>611</v>
      </c>
      <c r="H19" s="84"/>
      <c r="I19" s="34" t="s">
        <v>612</v>
      </c>
      <c r="J19" s="84"/>
      <c r="K19" s="4" t="s">
        <v>613</v>
      </c>
      <c r="L19" s="36"/>
      <c r="M19" s="34" t="s">
        <v>614</v>
      </c>
      <c r="N19" s="36"/>
    </row>
    <row r="20" spans="1:14" x14ac:dyDescent="0.2">
      <c r="A20" s="4" t="s">
        <v>240</v>
      </c>
      <c r="B20" s="83" t="s">
        <v>615</v>
      </c>
      <c r="C20" s="11"/>
      <c r="D20" s="11"/>
      <c r="E20" s="34" t="s">
        <v>616</v>
      </c>
      <c r="F20" s="84"/>
      <c r="G20" s="34" t="s">
        <v>617</v>
      </c>
      <c r="H20" s="84"/>
      <c r="I20" s="34" t="s">
        <v>618</v>
      </c>
      <c r="J20" s="84"/>
      <c r="K20" s="4" t="s">
        <v>619</v>
      </c>
      <c r="L20" s="36"/>
      <c r="M20" s="34" t="s">
        <v>620</v>
      </c>
      <c r="N20" s="36"/>
    </row>
    <row r="21" spans="1:14" ht="25.5" x14ac:dyDescent="0.2">
      <c r="A21" s="4" t="s">
        <v>242</v>
      </c>
      <c r="B21" s="83" t="s">
        <v>621</v>
      </c>
      <c r="C21" s="11"/>
      <c r="D21" s="11"/>
      <c r="E21" s="34" t="s">
        <v>622</v>
      </c>
      <c r="F21" s="84"/>
      <c r="G21" s="34" t="s">
        <v>623</v>
      </c>
      <c r="H21" s="84"/>
      <c r="I21" s="34" t="s">
        <v>624</v>
      </c>
      <c r="J21" s="84"/>
      <c r="K21" s="4" t="s">
        <v>625</v>
      </c>
      <c r="L21" s="36"/>
      <c r="M21" s="34" t="s">
        <v>626</v>
      </c>
      <c r="N21" s="36"/>
    </row>
    <row r="22" spans="1:14" ht="25.5" x14ac:dyDescent="0.2">
      <c r="A22" s="4" t="s">
        <v>244</v>
      </c>
      <c r="B22" s="83" t="s">
        <v>627</v>
      </c>
      <c r="C22" s="11"/>
      <c r="D22" s="11"/>
      <c r="E22" s="34" t="s">
        <v>628</v>
      </c>
      <c r="F22" s="84"/>
      <c r="G22" s="34" t="s">
        <v>629</v>
      </c>
      <c r="H22" s="84"/>
      <c r="I22" s="34" t="s">
        <v>630</v>
      </c>
      <c r="J22" s="84"/>
      <c r="K22" s="4" t="s">
        <v>631</v>
      </c>
      <c r="L22" s="36"/>
      <c r="M22" s="34" t="s">
        <v>632</v>
      </c>
      <c r="N22" s="36"/>
    </row>
    <row r="23" spans="1:14" ht="51" x14ac:dyDescent="0.2">
      <c r="A23" s="4" t="s">
        <v>246</v>
      </c>
      <c r="B23" s="83" t="s">
        <v>633</v>
      </c>
      <c r="C23" s="11"/>
      <c r="D23" s="11"/>
      <c r="E23" s="34" t="s">
        <v>634</v>
      </c>
      <c r="F23" s="84"/>
      <c r="G23" s="34" t="s">
        <v>635</v>
      </c>
      <c r="H23" s="84"/>
      <c r="I23" s="34" t="s">
        <v>636</v>
      </c>
      <c r="J23" s="84"/>
      <c r="K23" s="4" t="s">
        <v>637</v>
      </c>
      <c r="L23" s="36"/>
      <c r="M23" s="34" t="s">
        <v>638</v>
      </c>
      <c r="N23" s="36"/>
    </row>
    <row r="24" spans="1:14" ht="38.25" x14ac:dyDescent="0.2">
      <c r="A24" s="4" t="s">
        <v>333</v>
      </c>
      <c r="B24" s="83" t="s">
        <v>639</v>
      </c>
      <c r="C24" s="11"/>
      <c r="D24" s="11"/>
      <c r="E24" s="34" t="s">
        <v>640</v>
      </c>
      <c r="F24" s="84"/>
      <c r="G24" s="34" t="s">
        <v>641</v>
      </c>
      <c r="H24" s="84"/>
      <c r="I24" s="34" t="s">
        <v>642</v>
      </c>
      <c r="J24" s="84"/>
      <c r="K24" s="4" t="s">
        <v>643</v>
      </c>
      <c r="L24" s="36"/>
      <c r="M24" s="34" t="s">
        <v>644</v>
      </c>
      <c r="N24" s="36"/>
    </row>
    <row r="25" spans="1:14" x14ac:dyDescent="0.2">
      <c r="A25" s="4" t="s">
        <v>234</v>
      </c>
      <c r="B25" s="83" t="s">
        <v>597</v>
      </c>
      <c r="C25" s="11"/>
      <c r="D25" s="11"/>
      <c r="E25" s="34" t="s">
        <v>645</v>
      </c>
      <c r="F25" s="84"/>
      <c r="G25" s="34" t="s">
        <v>646</v>
      </c>
      <c r="H25" s="84"/>
      <c r="I25" s="34" t="s">
        <v>647</v>
      </c>
      <c r="J25" s="84"/>
      <c r="K25" s="4" t="s">
        <v>648</v>
      </c>
      <c r="L25" s="36"/>
      <c r="M25" s="34" t="s">
        <v>649</v>
      </c>
      <c r="N25" s="36"/>
    </row>
    <row r="26" spans="1:14" x14ac:dyDescent="0.2">
      <c r="A26" s="4" t="s">
        <v>236</v>
      </c>
      <c r="B26" s="83" t="s">
        <v>603</v>
      </c>
      <c r="C26" s="11"/>
      <c r="D26" s="11"/>
      <c r="E26" s="34" t="s">
        <v>650</v>
      </c>
      <c r="F26" s="84"/>
      <c r="G26" s="34" t="s">
        <v>651</v>
      </c>
      <c r="H26" s="84"/>
      <c r="I26" s="34" t="s">
        <v>652</v>
      </c>
      <c r="J26" s="84"/>
      <c r="K26" s="4" t="s">
        <v>653</v>
      </c>
      <c r="L26" s="36"/>
      <c r="M26" s="34" t="s">
        <v>654</v>
      </c>
      <c r="N26" s="36"/>
    </row>
    <row r="27" spans="1:14" x14ac:dyDescent="0.2">
      <c r="A27" s="4" t="s">
        <v>238</v>
      </c>
      <c r="B27" s="83" t="s">
        <v>609</v>
      </c>
      <c r="C27" s="11"/>
      <c r="D27" s="11"/>
      <c r="E27" s="34" t="s">
        <v>655</v>
      </c>
      <c r="F27" s="84"/>
      <c r="G27" s="34" t="s">
        <v>656</v>
      </c>
      <c r="H27" s="84"/>
      <c r="I27" s="34" t="s">
        <v>657</v>
      </c>
      <c r="J27" s="84"/>
      <c r="K27" s="4" t="s">
        <v>658</v>
      </c>
      <c r="L27" s="36"/>
      <c r="M27" s="34" t="s">
        <v>659</v>
      </c>
      <c r="N27" s="36"/>
    </row>
    <row r="28" spans="1:14" x14ac:dyDescent="0.2">
      <c r="A28" s="4" t="s">
        <v>240</v>
      </c>
      <c r="B28" s="83" t="s">
        <v>615</v>
      </c>
      <c r="C28" s="11"/>
      <c r="D28" s="11"/>
      <c r="E28" s="34" t="s">
        <v>660</v>
      </c>
      <c r="F28" s="84"/>
      <c r="G28" s="34" t="s">
        <v>661</v>
      </c>
      <c r="H28" s="84"/>
      <c r="I28" s="34" t="s">
        <v>662</v>
      </c>
      <c r="J28" s="84"/>
      <c r="K28" s="4" t="s">
        <v>663</v>
      </c>
      <c r="L28" s="36"/>
      <c r="M28" s="34" t="s">
        <v>664</v>
      </c>
      <c r="N28" s="36"/>
    </row>
    <row r="29" spans="1:14" ht="25.5" x14ac:dyDescent="0.2">
      <c r="A29" s="4" t="s">
        <v>242</v>
      </c>
      <c r="B29" s="83" t="s">
        <v>621</v>
      </c>
      <c r="C29" s="11"/>
      <c r="D29" s="11"/>
      <c r="E29" s="34" t="s">
        <v>665</v>
      </c>
      <c r="F29" s="84"/>
      <c r="G29" s="34" t="s">
        <v>666</v>
      </c>
      <c r="H29" s="84"/>
      <c r="I29" s="34" t="s">
        <v>667</v>
      </c>
      <c r="J29" s="84"/>
      <c r="K29" s="4" t="s">
        <v>668</v>
      </c>
      <c r="L29" s="36"/>
      <c r="M29" s="34" t="s">
        <v>669</v>
      </c>
      <c r="N29" s="36"/>
    </row>
    <row r="30" spans="1:14" ht="25.5" x14ac:dyDescent="0.2">
      <c r="A30" s="4" t="s">
        <v>244</v>
      </c>
      <c r="B30" s="83" t="s">
        <v>627</v>
      </c>
      <c r="C30" s="11"/>
      <c r="D30" s="11"/>
      <c r="E30" s="34" t="s">
        <v>670</v>
      </c>
      <c r="F30" s="84"/>
      <c r="G30" s="34" t="s">
        <v>671</v>
      </c>
      <c r="H30" s="84"/>
      <c r="I30" s="34" t="s">
        <v>672</v>
      </c>
      <c r="J30" s="84"/>
      <c r="K30" s="4" t="s">
        <v>673</v>
      </c>
      <c r="L30" s="36"/>
      <c r="M30" s="34" t="s">
        <v>674</v>
      </c>
      <c r="N30" s="36"/>
    </row>
    <row r="31" spans="1:14" ht="51" x14ac:dyDescent="0.2">
      <c r="A31" s="4" t="s">
        <v>246</v>
      </c>
      <c r="B31" s="83" t="s">
        <v>675</v>
      </c>
      <c r="C31" s="11"/>
      <c r="D31" s="11"/>
      <c r="E31" s="34" t="s">
        <v>676</v>
      </c>
      <c r="F31" s="84"/>
      <c r="G31" s="34" t="s">
        <v>677</v>
      </c>
      <c r="H31" s="84"/>
      <c r="I31" s="34" t="s">
        <v>678</v>
      </c>
      <c r="J31" s="84"/>
      <c r="K31" s="4" t="s">
        <v>679</v>
      </c>
      <c r="L31" s="36"/>
      <c r="M31" s="34" t="s">
        <v>680</v>
      </c>
      <c r="N31" s="36"/>
    </row>
    <row r="32" spans="1:14" ht="25.5" x14ac:dyDescent="0.2">
      <c r="A32" s="4" t="s">
        <v>338</v>
      </c>
      <c r="B32" s="83" t="s">
        <v>681</v>
      </c>
      <c r="C32" s="11"/>
      <c r="D32" s="11"/>
      <c r="E32" s="34" t="s">
        <v>682</v>
      </c>
      <c r="F32" s="84"/>
      <c r="G32" s="34" t="s">
        <v>683</v>
      </c>
      <c r="H32" s="84"/>
      <c r="I32" s="34" t="s">
        <v>684</v>
      </c>
      <c r="J32" s="84"/>
      <c r="K32" s="4" t="s">
        <v>685</v>
      </c>
      <c r="L32" s="36"/>
      <c r="M32" s="34" t="s">
        <v>686</v>
      </c>
      <c r="N32" s="36"/>
    </row>
    <row r="33" spans="1:14" x14ac:dyDescent="0.2">
      <c r="A33" s="39" t="s">
        <v>505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2">
      <c r="A34" s="39" t="s">
        <v>506</v>
      </c>
    </row>
    <row r="35" spans="1:14" x14ac:dyDescent="0.2">
      <c r="A35" s="39" t="s">
        <v>507</v>
      </c>
    </row>
    <row r="36" spans="1:14" x14ac:dyDescent="0.2">
      <c r="A36" s="39" t="s">
        <v>586</v>
      </c>
    </row>
    <row r="37" spans="1:14" ht="37.5" customHeight="1" x14ac:dyDescent="0.2">
      <c r="B37" s="85" t="s">
        <v>160</v>
      </c>
      <c r="F37" s="85" t="s">
        <v>229</v>
      </c>
      <c r="I37" s="85" t="s">
        <v>162</v>
      </c>
      <c r="K37" s="206" t="s">
        <v>163</v>
      </c>
      <c r="L37" s="206"/>
      <c r="M37" s="206"/>
    </row>
    <row r="38" spans="1:14" ht="33" customHeight="1" x14ac:dyDescent="0.2">
      <c r="B38" s="85" t="s">
        <v>230</v>
      </c>
      <c r="F38" s="86" t="s">
        <v>165</v>
      </c>
      <c r="K38" s="205" t="s">
        <v>166</v>
      </c>
      <c r="L38" s="205"/>
      <c r="M38" s="205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78"/>
      <c r="D45" s="178"/>
      <c r="E45" s="178"/>
      <c r="F45" s="178"/>
    </row>
    <row r="46" spans="1:14" x14ac:dyDescent="0.2">
      <c r="C46" s="178"/>
      <c r="D46" s="178"/>
      <c r="E46" s="178"/>
      <c r="F46" s="178"/>
    </row>
    <row r="47" spans="1:14" x14ac:dyDescent="0.2">
      <c r="C47" s="178"/>
      <c r="D47" s="178"/>
      <c r="E47" s="178"/>
      <c r="F47" s="178"/>
    </row>
    <row r="48" spans="1:14" x14ac:dyDescent="0.2">
      <c r="D48" s="87"/>
    </row>
    <row r="52" spans="10:10" x14ac:dyDescent="0.2">
      <c r="J52" s="88"/>
    </row>
  </sheetData>
  <mergeCells count="18">
    <mergeCell ref="A13:A14"/>
    <mergeCell ref="K37:M37"/>
    <mergeCell ref="K13:K15"/>
    <mergeCell ref="F13:F14"/>
    <mergeCell ref="L13:L14"/>
    <mergeCell ref="B13:D13"/>
    <mergeCell ref="M13:M15"/>
    <mergeCell ref="H13:H14"/>
    <mergeCell ref="E13:E15"/>
    <mergeCell ref="C45:F47"/>
    <mergeCell ref="J13:J14"/>
    <mergeCell ref="I13:I15"/>
    <mergeCell ref="C15:D15"/>
    <mergeCell ref="B9:N9"/>
    <mergeCell ref="K38:M38"/>
    <mergeCell ref="N13:N14"/>
    <mergeCell ref="B10:N10"/>
    <mergeCell ref="G13:G15"/>
  </mergeCells>
  <printOptions horizontalCentered="1"/>
  <pageMargins left="0.27559055118110237" right="0.39370078740157483" top="7.874015748031496E-2" bottom="0.78740157480314965" header="0" footer="0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sqref="A1:L25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28515625" style="2" customWidth="1"/>
    <col min="4" max="4" width="6.7109375" style="2" customWidth="1"/>
    <col min="5" max="5" width="14.140625" style="2" customWidth="1"/>
    <col min="6" max="6" width="6" style="2" customWidth="1"/>
    <col min="7" max="7" width="15" style="2" customWidth="1"/>
    <col min="8" max="8" width="6.7109375" style="2" customWidth="1"/>
    <col min="9" max="9" width="14.85546875" style="2" customWidth="1"/>
    <col min="10" max="10" width="10.140625" style="2" customWidth="1"/>
    <col min="11" max="11" width="11.42578125" style="2" hidden="1" customWidth="1"/>
    <col min="12" max="256" width="9.140625" style="2" customWidth="1"/>
  </cols>
  <sheetData>
    <row r="1" spans="1:9" x14ac:dyDescent="0.2">
      <c r="A1" s="2" t="str">
        <f>'1'!A1</f>
        <v>Naziv investicionog fonda: OMIF Maximus fund</v>
      </c>
    </row>
    <row r="2" spans="1:9" x14ac:dyDescent="0.2">
      <c r="A2" s="2" t="str">
        <f>'1'!A2</f>
        <v xml:space="preserve">Registarski broj investicionog fonda: </v>
      </c>
    </row>
    <row r="3" spans="1:9" x14ac:dyDescent="0.2">
      <c r="A3" s="2" t="str">
        <f>'1'!A3</f>
        <v>Naziv društva za upravljanje investicionim fondom: Društvo za upravljanje investicionim fondovima Kristal invest A.D. Banja Luka</v>
      </c>
    </row>
    <row r="4" spans="1:9" x14ac:dyDescent="0.2">
      <c r="A4" s="2" t="str">
        <f>'1'!A4</f>
        <v>Matični broj društva za upravljanje investicionim fondom: 01935615</v>
      </c>
    </row>
    <row r="5" spans="1:9" x14ac:dyDescent="0.2">
      <c r="A5" s="2" t="str">
        <f>'1'!A5</f>
        <v>JIB društva za upravljanje investicionim fondom: 4400819920004</v>
      </c>
    </row>
    <row r="6" spans="1:9" x14ac:dyDescent="0.2">
      <c r="A6" s="2" t="str">
        <f>'1'!A6</f>
        <v>JIB zatvorenog investicionog fonda:</v>
      </c>
    </row>
    <row r="9" spans="1:9" x14ac:dyDescent="0.2">
      <c r="B9" s="178" t="s">
        <v>349</v>
      </c>
      <c r="C9" s="178"/>
      <c r="D9" s="178"/>
      <c r="E9" s="178"/>
      <c r="F9" s="178"/>
      <c r="G9" s="178"/>
      <c r="H9" s="178"/>
      <c r="I9" s="178"/>
    </row>
    <row r="10" spans="1:9" x14ac:dyDescent="0.2">
      <c r="B10" s="178" t="s">
        <v>6</v>
      </c>
      <c r="C10" s="178"/>
      <c r="D10" s="178"/>
      <c r="E10" s="178"/>
      <c r="F10" s="178"/>
      <c r="G10" s="178"/>
      <c r="H10" s="178"/>
      <c r="I10" s="178"/>
    </row>
    <row r="11" spans="1:9" x14ac:dyDescent="0.2">
      <c r="B11" s="1"/>
      <c r="C11" s="1"/>
      <c r="D11" s="1"/>
      <c r="E11" s="1"/>
      <c r="F11" s="1"/>
      <c r="G11" s="1"/>
      <c r="H11" s="1"/>
      <c r="I11" s="1"/>
    </row>
    <row r="12" spans="1:9" x14ac:dyDescent="0.2">
      <c r="A12" s="13" t="s">
        <v>687</v>
      </c>
      <c r="B12" s="2" t="s">
        <v>688</v>
      </c>
    </row>
    <row r="13" spans="1:9" ht="15" customHeight="1" x14ac:dyDescent="0.2">
      <c r="A13" s="174" t="s">
        <v>589</v>
      </c>
      <c r="B13" s="207" t="s">
        <v>352</v>
      </c>
      <c r="C13" s="208"/>
      <c r="D13" s="183" t="s">
        <v>10</v>
      </c>
      <c r="E13" s="183" t="s">
        <v>511</v>
      </c>
      <c r="F13" s="183" t="s">
        <v>10</v>
      </c>
      <c r="G13" s="183" t="s">
        <v>357</v>
      </c>
      <c r="H13" s="183" t="s">
        <v>10</v>
      </c>
      <c r="I13" s="183" t="s">
        <v>359</v>
      </c>
    </row>
    <row r="14" spans="1:9" ht="78.75" customHeight="1" x14ac:dyDescent="0.2">
      <c r="A14" s="175"/>
      <c r="B14" s="4" t="s">
        <v>360</v>
      </c>
      <c r="C14" s="22" t="s">
        <v>362</v>
      </c>
      <c r="D14" s="184"/>
      <c r="E14" s="185"/>
      <c r="F14" s="184"/>
      <c r="G14" s="185"/>
      <c r="H14" s="184"/>
      <c r="I14" s="185"/>
    </row>
    <row r="15" spans="1:9" x14ac:dyDescent="0.2">
      <c r="A15" s="2">
        <v>1</v>
      </c>
      <c r="B15" s="202">
        <v>2</v>
      </c>
      <c r="C15" s="204"/>
      <c r="D15" s="185"/>
      <c r="E15" s="4">
        <v>3</v>
      </c>
      <c r="F15" s="185"/>
      <c r="G15" s="4">
        <v>4</v>
      </c>
      <c r="H15" s="185"/>
      <c r="I15" s="4">
        <v>5</v>
      </c>
    </row>
    <row r="16" spans="1:9" x14ac:dyDescent="0.2">
      <c r="A16" s="4" t="s">
        <v>234</v>
      </c>
      <c r="B16" s="83" t="s">
        <v>689</v>
      </c>
      <c r="C16" s="11"/>
      <c r="D16" s="34" t="s">
        <v>690</v>
      </c>
      <c r="E16" s="78"/>
      <c r="F16" s="34" t="s">
        <v>691</v>
      </c>
      <c r="G16" s="78"/>
      <c r="H16" s="34" t="s">
        <v>692</v>
      </c>
      <c r="I16" s="60"/>
    </row>
    <row r="17" spans="1:11" x14ac:dyDescent="0.2">
      <c r="A17" s="4" t="s">
        <v>236</v>
      </c>
      <c r="B17" s="83" t="s">
        <v>693</v>
      </c>
      <c r="C17" s="11"/>
      <c r="D17" s="34" t="s">
        <v>694</v>
      </c>
      <c r="E17" s="78">
        <v>2617172.34</v>
      </c>
      <c r="F17" s="34" t="s">
        <v>695</v>
      </c>
      <c r="G17" s="78">
        <v>2618101.63</v>
      </c>
      <c r="H17" s="34" t="s">
        <v>696</v>
      </c>
      <c r="I17" s="60">
        <v>17.982399999999998</v>
      </c>
    </row>
    <row r="18" spans="1:11" ht="38.25" x14ac:dyDescent="0.2">
      <c r="A18" s="4"/>
      <c r="B18" s="83" t="s">
        <v>697</v>
      </c>
      <c r="C18" s="11" t="s">
        <v>698</v>
      </c>
      <c r="D18" s="34"/>
      <c r="E18" s="78">
        <v>2617172.34</v>
      </c>
      <c r="F18" s="34"/>
      <c r="G18" s="78">
        <v>2618101.63</v>
      </c>
      <c r="H18" s="34"/>
      <c r="I18" s="60">
        <v>17.982399999999998</v>
      </c>
    </row>
    <row r="19" spans="1:11" x14ac:dyDescent="0.2">
      <c r="A19" s="4" t="s">
        <v>238</v>
      </c>
      <c r="B19" s="83" t="s">
        <v>699</v>
      </c>
      <c r="C19" s="11"/>
      <c r="D19" s="34" t="s">
        <v>700</v>
      </c>
      <c r="E19" s="78"/>
      <c r="F19" s="34" t="s">
        <v>701</v>
      </c>
      <c r="G19" s="78"/>
      <c r="H19" s="34" t="s">
        <v>702</v>
      </c>
      <c r="I19" s="60"/>
    </row>
    <row r="20" spans="1:11" x14ac:dyDescent="0.2">
      <c r="A20" s="4" t="s">
        <v>703</v>
      </c>
      <c r="B20" s="83" t="s">
        <v>704</v>
      </c>
      <c r="C20" s="11"/>
      <c r="D20" s="34" t="s">
        <v>705</v>
      </c>
      <c r="E20" s="78">
        <v>2617172.34</v>
      </c>
      <c r="F20" s="34" t="s">
        <v>706</v>
      </c>
      <c r="G20" s="78">
        <v>2618101.63</v>
      </c>
      <c r="H20" s="34" t="s">
        <v>707</v>
      </c>
      <c r="I20" s="60">
        <v>17.982399999999998</v>
      </c>
    </row>
    <row r="21" spans="1:11" x14ac:dyDescent="0.2">
      <c r="A21" s="27"/>
      <c r="B21" s="18"/>
      <c r="C21" s="18"/>
      <c r="D21" s="63"/>
      <c r="E21" s="89"/>
      <c r="F21" s="63"/>
      <c r="G21" s="89"/>
      <c r="H21" s="63"/>
      <c r="I21" s="89"/>
    </row>
    <row r="22" spans="1:11" ht="37.5" customHeight="1" x14ac:dyDescent="0.2">
      <c r="B22" s="85" t="s">
        <v>160</v>
      </c>
      <c r="C22" s="3"/>
      <c r="D22" s="3"/>
      <c r="E22" s="90" t="s">
        <v>229</v>
      </c>
      <c r="F22" s="3"/>
      <c r="G22" s="3"/>
      <c r="H22" s="90" t="s">
        <v>162</v>
      </c>
      <c r="I22" s="210" t="s">
        <v>163</v>
      </c>
      <c r="J22" s="210"/>
      <c r="K22" s="210"/>
    </row>
    <row r="23" spans="1:11" ht="33" customHeight="1" x14ac:dyDescent="0.2">
      <c r="B23" s="85" t="s">
        <v>230</v>
      </c>
      <c r="E23" s="86" t="s">
        <v>165</v>
      </c>
      <c r="I23" s="205" t="s">
        <v>166</v>
      </c>
      <c r="J23" s="205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178"/>
      <c r="D30" s="178"/>
      <c r="E30" s="178"/>
    </row>
    <row r="31" spans="1:11" x14ac:dyDescent="0.2">
      <c r="C31" s="178"/>
      <c r="D31" s="178"/>
      <c r="E31" s="178"/>
    </row>
    <row r="32" spans="1:11" x14ac:dyDescent="0.2">
      <c r="C32" s="178"/>
      <c r="D32" s="178"/>
      <c r="E32" s="178"/>
    </row>
  </sheetData>
  <mergeCells count="14">
    <mergeCell ref="I23:J23"/>
    <mergeCell ref="B9:I9"/>
    <mergeCell ref="I22:K22"/>
    <mergeCell ref="G13:G14"/>
    <mergeCell ref="B15:C15"/>
    <mergeCell ref="I13:I14"/>
    <mergeCell ref="D13:D15"/>
    <mergeCell ref="E13:E14"/>
    <mergeCell ref="B10:I10"/>
    <mergeCell ref="C30:E32"/>
    <mergeCell ref="B13:C13"/>
    <mergeCell ref="F13:F15"/>
    <mergeCell ref="A13:A14"/>
    <mergeCell ref="H13:H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Bojan BLAGOJEVIC</cp:lastModifiedBy>
  <dcterms:created xsi:type="dcterms:W3CDTF">2021-04-05T09:00:52Z</dcterms:created>
  <dcterms:modified xsi:type="dcterms:W3CDTF">2021-04-19T08:36:19Z</dcterms:modified>
</cp:coreProperties>
</file>